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I35" i="1"/>
  <c r="F35" i="1"/>
  <c r="I34" i="1"/>
  <c r="F34" i="1"/>
  <c r="I33" i="1"/>
  <c r="F33" i="1"/>
  <c r="I32" i="1"/>
  <c r="I31" i="1" s="1"/>
  <c r="F32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I23" i="1" s="1"/>
  <c r="F25" i="1"/>
  <c r="I24" i="1"/>
  <c r="F24" i="1"/>
  <c r="H23" i="1"/>
  <c r="G23" i="1"/>
  <c r="F23" i="1"/>
  <c r="E23" i="1"/>
  <c r="D23" i="1"/>
  <c r="I22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I10" i="1" s="1"/>
  <c r="F11" i="1"/>
  <c r="H10" i="1"/>
  <c r="G10" i="1"/>
  <c r="F10" i="1"/>
  <c r="E10" i="1"/>
  <c r="D10" i="1"/>
  <c r="I9" i="1"/>
  <c r="F9" i="1"/>
  <c r="I8" i="1"/>
  <c r="F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<sst xmlns="http://schemas.openxmlformats.org/spreadsheetml/2006/main" count="42" uniqueCount="42">
  <si>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</si>
  <si>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</si>
  <si>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</si>
  <si>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</si>
  <si>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</si>
  <si>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</si>
  <si>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</si>
  <si>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</si>
  <si>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</si>
  <si>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</si>
  <si>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</si>
  <si>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</si>
  <si>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</si>
  <si>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</si>
  <si>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</si>
  <si>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</si>
  <si>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</si>
  <si>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</si>
  <si>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</si>
  <si>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</si>
  <si>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</si>
  <si>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</si>
  <si>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</si>
  <si>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</si>
  <si>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</si>
  <si>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</si>
  <si>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</si>
  <si>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</si>
  <si>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</si>
  <si>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</si>
  <si>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</si>
  <si>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</si>
  <si>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</si>
  <si>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</si>
  <si>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</si>
  <si>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</si>
  <si>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</si>
  <si>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</si>
  <si>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</si>
  <si>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</si>
  <si>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</si>
  <si>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Y ALCANTARILLADO DE CORTAZAR, GTO.
Gasto por Categoría Programática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</si>
</sst>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A2" sqref="A2:C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67312273</v>
      </c>
      <c r="E10" s="19">
        <f>SUM(E11:E18)</f>
        <v>3010126.41</v>
      </c>
      <c r="F10" s="19">
        <f t="shared" ref="F10:I10" si="1">SUM(F11:F18)</f>
        <v>70322399.409999996</v>
      </c>
      <c r="G10" s="19">
        <f t="shared" si="1"/>
        <v>13957506.1</v>
      </c>
      <c r="H10" s="19">
        <f t="shared" si="1"/>
        <v>13955574.1</v>
      </c>
      <c r="I10" s="19">
        <f t="shared" si="1"/>
        <v>56364893.309999995</v>
      </c>
    </row>
    <row r="11" spans="1:9" x14ac:dyDescent="0.2">
      <c r="A11" s="13"/>
      <c r="B11" s="9"/>
      <c r="C11" s="3" t="s">
        <v>4</v>
      </c>
      <c r="D11" s="20">
        <v>54133608</v>
      </c>
      <c r="E11" s="20">
        <v>3010126.41</v>
      </c>
      <c r="F11" s="20">
        <f t="shared" ref="F11:F18" si="2">D11+E11</f>
        <v>57143734.409999996</v>
      </c>
      <c r="G11" s="20">
        <v>13957506.1</v>
      </c>
      <c r="H11" s="20">
        <v>13955574.1</v>
      </c>
      <c r="I11" s="20">
        <f t="shared" ref="I11:I18" si="3">F11-G11</f>
        <v>43186228.309999995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13178665</v>
      </c>
      <c r="E18" s="20">
        <v>0</v>
      </c>
      <c r="F18" s="20">
        <f t="shared" si="2"/>
        <v>13178665</v>
      </c>
      <c r="G18" s="20">
        <v>0</v>
      </c>
      <c r="H18" s="20">
        <v>0</v>
      </c>
      <c r="I18" s="20">
        <f t="shared" si="3"/>
        <v>13178665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67312273</v>
      </c>
      <c r="E37" s="25">
        <f t="shared" ref="E37:I37" si="16">SUM(E7+E10+E19+E23+E26+E31)</f>
        <v>3010126.41</v>
      </c>
      <c r="F37" s="25">
        <f t="shared" si="16"/>
        <v>70322399.409999996</v>
      </c>
      <c r="G37" s="25">
        <f t="shared" si="16"/>
        <v>13957506.1</v>
      </c>
      <c r="H37" s="25">
        <f t="shared" si="16"/>
        <v>13955574.1</v>
      </c>
      <c r="I37" s="25">
        <f t="shared" si="16"/>
        <v>56364893.309999995</v>
      </c>
    </row>
  </sheetData>
  <sheetProtection formatCells="0" formatColumns="0" formatRows="0" autoFilter="0"/>
  <protectedRanges>
    <protectedRange sqref="B38:I65523" name="Rango1"/>
    <protectedRange sqref="C31 C7 B11:C18 C10 B20:C22 C19 B24:C25 C23 B27:C30 C26 B36:I36 B8:C9 B32:C35" name="Rango1_3"/>
    <protectedRange sqref="D4:I6" name="Rango1_2_2"/>
    <protectedRange sqref="B37:C37" name="Rango1_1_2"/>
    <protectedRange sqref="D7:I35" name="Rango1_3_4"/>
    <protectedRange sqref="F37:I37" name="Rango1_3_5"/>
    <protectedRange sqref="D37:E37" name="Rango1_1_2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2020-04-23T15:32:37Z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