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3605" windowHeight="7575" tabRatio="863"/>
  </bookViews>
  <sheets>
    <sheet name="Notas a los Edos Financieros" sheetId="1" r:id="rId1"/>
    <sheet name="ESF" sheetId="59" r:id="rId2"/>
    <sheet name="EA" sheetId="60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  <sheet name="Memoria (I)" sheetId="23" r:id="rId9"/>
  </sheets>
  <calcPr calcId="145621"/>
</workbook>
</file>

<file path=xl/calcChain.xml><?xml version="1.0" encoding="utf-8"?>
<calcChain xmlns="http://schemas.openxmlformats.org/spreadsheetml/2006/main">
  <c r="E62" i="59" l="1"/>
  <c r="D62" i="59"/>
  <c r="C62" i="59"/>
  <c r="F43" i="65" l="1"/>
  <c r="F38" i="65"/>
  <c r="D113" i="59" l="1"/>
  <c r="D103" i="59"/>
  <c r="E68" i="59"/>
  <c r="E66" i="59"/>
  <c r="E64" i="59"/>
  <c r="E63" i="59"/>
  <c r="H3" i="65"/>
  <c r="C79" i="62" l="1"/>
  <c r="C78" i="62" s="1"/>
  <c r="C69" i="62"/>
  <c r="C67" i="62"/>
  <c r="C65" i="62"/>
  <c r="C59" i="62"/>
  <c r="C56" i="62"/>
  <c r="C47" i="62"/>
  <c r="C37" i="62"/>
  <c r="C28" i="62"/>
  <c r="C20" i="62"/>
  <c r="C25" i="61"/>
  <c r="C21" i="61"/>
  <c r="C16" i="61"/>
  <c r="C206" i="60"/>
  <c r="C204" i="60"/>
  <c r="C202" i="60"/>
  <c r="C196" i="60"/>
  <c r="C193" i="60"/>
  <c r="C184" i="60"/>
  <c r="C180" i="60"/>
  <c r="C178" i="60"/>
  <c r="C175" i="60"/>
  <c r="C172" i="60"/>
  <c r="C169" i="60"/>
  <c r="C165" i="60"/>
  <c r="C162" i="60"/>
  <c r="C159" i="60"/>
  <c r="C155" i="60"/>
  <c r="C149" i="60"/>
  <c r="C147" i="60"/>
  <c r="C144" i="60"/>
  <c r="C140" i="60"/>
  <c r="C135" i="60"/>
  <c r="C132" i="60"/>
  <c r="C129" i="60"/>
  <c r="C126" i="60"/>
  <c r="C115" i="60"/>
  <c r="C105" i="60"/>
  <c r="C98" i="60"/>
  <c r="C84" i="60"/>
  <c r="C82" i="60"/>
  <c r="C80" i="60"/>
  <c r="C74" i="60"/>
  <c r="C71" i="60"/>
  <c r="C216" i="60"/>
  <c r="C215" i="60" s="1"/>
  <c r="C60" i="60"/>
  <c r="C56" i="60"/>
  <c r="C52" i="60"/>
  <c r="C47" i="60"/>
  <c r="C37" i="60"/>
  <c r="C32" i="60"/>
  <c r="C26" i="60"/>
  <c r="C24" i="60"/>
  <c r="C18" i="60"/>
  <c r="C9" i="60"/>
  <c r="C139" i="59"/>
  <c r="C127" i="59"/>
  <c r="C120" i="59"/>
  <c r="E113" i="59"/>
  <c r="C113" i="59"/>
  <c r="E103" i="59"/>
  <c r="C103" i="59"/>
  <c r="C96" i="59"/>
  <c r="C90" i="59"/>
  <c r="E80" i="59"/>
  <c r="D80" i="59"/>
  <c r="C80" i="59"/>
  <c r="E74" i="59"/>
  <c r="D74" i="59"/>
  <c r="C74" i="59"/>
  <c r="E54" i="59"/>
  <c r="D54" i="59"/>
  <c r="C54" i="59"/>
  <c r="C32" i="59"/>
  <c r="C55" i="60" l="1"/>
  <c r="C46" i="62"/>
  <c r="C183" i="60"/>
  <c r="C168" i="60"/>
  <c r="C158" i="60"/>
  <c r="C125" i="60"/>
  <c r="C97" i="60"/>
  <c r="C70" i="60"/>
  <c r="C8" i="60"/>
  <c r="D15" i="62"/>
  <c r="C15" i="62"/>
  <c r="C96" i="60" l="1"/>
  <c r="H2" i="65"/>
  <c r="H1" i="65"/>
  <c r="E3" i="60"/>
  <c r="E2" i="60"/>
  <c r="H3" i="59"/>
  <c r="H2" i="59"/>
  <c r="D26" i="64" l="1"/>
  <c r="D7" i="64"/>
  <c r="D35" i="64" s="1"/>
  <c r="D15" i="63"/>
  <c r="D8" i="63"/>
  <c r="D21" i="63" s="1"/>
  <c r="E3" i="62" l="1"/>
  <c r="E2" i="62"/>
  <c r="E3" i="61"/>
  <c r="E2" i="61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D96" i="60"/>
  <c r="E16" i="59"/>
  <c r="F16" i="59" s="1"/>
  <c r="G16" i="59" s="1"/>
</calcChain>
</file>

<file path=xl/sharedStrings.xml><?xml version="1.0" encoding="utf-8"?>
<sst xmlns="http://schemas.openxmlformats.org/spreadsheetml/2006/main" count="781" uniqueCount="576">
  <si>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</si>
  <si>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</si>
  <si>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</si>
  <si>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</si>
  <si>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</si>
  <si>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</si>
  <si>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</si>
  <si>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</si>
  <si>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</si>
  <si>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</si>
  <si>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</si>
  <si>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</si>
  <si>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</si>
  <si>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</si>
  <si>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</si>
  <si>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</si>
  <si>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</si>
  <si>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</si>
  <si>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</si>
  <si>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</si>
  <si>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</si>
  <si>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</si>
  <si>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</si>
  <si>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</si>
  <si>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</si>
  <si>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</si>
  <si>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</si>
  <si>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</si>
  <si>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</si>
  <si>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</si>
  <si>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</si>
  <si>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</si>
  <si>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</si>
  <si>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</si>
  <si>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</si>
  <si>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</si>
  <si>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</si>
  <si>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</si>
  <si>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</si>
  <si>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</si>
  <si>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</si>
  <si>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</si>
  <si>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</si>
  <si>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</si>
  <si>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</si>
  <si>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</si>
  <si>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</si>
  <si>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</si>
  <si>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</si>
  <si>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</si>
  <si>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</si>
  <si>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</si>
  <si>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</si>
  <si>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</si>
  <si>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</si>
  <si>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</si>
  <si>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</si>
  <si>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</si>
  <si>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</si>
  <si>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</si>
  <si>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</si>
  <si>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</si>
  <si>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</si>
  <si>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</si>
  <si>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</si>
  <si>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</si>
  <si>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</si>
  <si>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</si>
  <si>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</si>
  <si>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</si>
  <si>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</si>
  <si>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</si>
  <si>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</si>
  <si>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</si>
  <si>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</si>
  <si>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</si>
  <si>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</si>
  <si>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</si>
  <si>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</si>
  <si>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</si>
  <si>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</si>
  <si>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</si>
  <si>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</si>
  <si>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</si>
  <si>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</si>
  <si>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</si>
  <si>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</si>
  <si>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</si>
  <si>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</si>
  <si>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</si>
  <si>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</si>
  <si>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</si>
  <si>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</si>
  <si>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CONCILIACIÓN DEL FLUJO DE EFECTIVO</t>
  </si>
  <si>
    <t>EA-01</t>
  </si>
  <si>
    <t>EA-02</t>
  </si>
  <si>
    <t>EA-03</t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</si>
  <si>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</si>
  <si>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</si>
  <si>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</si>
  <si>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</si>
  <si>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</si>
  <si>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</si>
  <si>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</si>
  <si>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</si>
  <si>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</si>
  <si>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</si>
  <si>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</si>
  <si>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</si>
  <si>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</si>
  <si>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</si>
  <si>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</si>
  <si>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</si>
  <si>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</si>
  <si>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</si>
  <si>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</si>
  <si>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</si>
  <si>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</si>
  <si>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</si>
  <si>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</si>
  <si>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</si>
  <si>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</si>
  <si>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</si>
  <si>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</si>
  <si>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</si>
  <si>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</si>
  <si>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</si>
  <si>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</si>
  <si>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</si>
  <si>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</si>
  <si>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</si>
  <si>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</si>
  <si>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</si>
  <si>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</si>
  <si>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</si>
  <si>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</si>
  <si>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</si>
  <si>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</si>
  <si>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</si>
  <si>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</si>
  <si>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</si>
  <si>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</si>
  <si>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</si>
  <si>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</si>
  <si>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</si>
  <si>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</si>
  <si>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</si>
  <si>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</si>
  <si>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</si>
  <si>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</si>
  <si>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</si>
  <si>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</si>
  <si>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</si>
  <si>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</si>
  <si>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</si>
  <si>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</si>
  <si>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</si>
  <si>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</si>
  <si>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</si>
  <si>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</si>
  <si>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</si>
  <si>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</si>
  <si>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</si>
  <si>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</si>
  <si>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</si>
  <si>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</si>
  <si>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</si>
  <si>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</si>
  <si>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</si>
  <si>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</si>
  <si>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</si>
  <si>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</si>
  <si>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</si>
  <si>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</si>
  <si>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</si>
  <si>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</si>
  <si>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</si>
  <si>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</si>
  <si>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</si>
  <si>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</si>
  <si>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</si>
  <si>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</si>
  <si>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</si>
  <si>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</si>
  <si>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</si>
  <si>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</si>
  <si>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</si>
  <si>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</si>
  <si>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</si>
  <si>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</si>
  <si>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</si>
  <si>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</si>
  <si>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</si>
  <si>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</si>
  <si>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</si>
  <si>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</si>
  <si>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</si>
  <si>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</si>
  <si>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</si>
  <si>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</si>
  <si>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</si>
  <si>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</si>
  <si>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</si>
  <si>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</si>
  <si>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</si>
  <si>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</si>
  <si>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</si>
  <si>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</si>
  <si>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</si>
  <si>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</si>
  <si>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</si>
  <si>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</si>
  <si>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</si>
  <si>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</si>
  <si>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</si>
  <si>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</si>
  <si>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</si>
  <si>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</si>
  <si>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</si>
  <si>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</si>
  <si>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</si>
  <si>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</si>
  <si>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</si>
  <si>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</si>
  <si>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</si>
  <si>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INVENTARIO Y ALMACENES</t>
  </si>
  <si>
    <t>BIENES DISPONIBLES PARA SU TRANSFORMACIÓN ESTIMACIONES Y DETERIOROS</t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</si>
  <si>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</si>
  <si>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</si>
  <si>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</si>
  <si>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</si>
  <si>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</si>
  <si>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</si>
  <si>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</si>
  <si>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</si>
  <si>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</si>
  <si>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</si>
  <si>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</si>
  <si>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</si>
  <si>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</si>
  <si>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</si>
  <si>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</si>
  <si>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</si>
  <si>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</si>
  <si>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</si>
  <si>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</si>
  <si>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</si>
  <si>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</si>
  <si>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</si>
  <si>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</si>
  <si>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</si>
  <si>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</si>
  <si>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</si>
  <si>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</si>
  <si>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</si>
  <si>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</si>
  <si>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</si>
  <si>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</si>
  <si>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</si>
  <si>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</si>
  <si>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</si>
  <si>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</si>
  <si>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</si>
  <si>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</si>
  <si>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</si>
  <si>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</si>
  <si>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</si>
  <si>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</si>
  <si>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</si>
  <si>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</si>
  <si>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</si>
  <si>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</si>
  <si>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</si>
  <si>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</si>
  <si>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</si>
  <si>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</si>
  <si>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</si>
  <si>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</si>
  <si>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</si>
  <si>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</si>
  <si>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</si>
  <si>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</si>
  <si>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</si>
  <si>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</si>
  <si>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</si>
  <si>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</si>
  <si>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</si>
  <si>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</si>
  <si>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</si>
  <si>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</si>
  <si>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</si>
  <si>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</si>
  <si>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</si>
  <si>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</si>
  <si>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</si>
  <si>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</si>
  <si>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</si>
  <si>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</si>
  <si>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</si>
  <si>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</si>
  <si>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</si>
  <si>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</si>
  <si>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</si>
  <si>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</si>
  <si>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</si>
  <si>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</si>
  <si>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</si>
  <si>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</si>
  <si>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</si>
  <si>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</si>
  <si>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</si>
  <si>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</si>
  <si>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</si>
  <si>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</si>
  <si>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</si>
  <si>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</si>
  <si>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</si>
  <si>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</si>
  <si>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</si>
  <si>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</si>
  <si>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</si>
  <si>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</si>
  <si>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</si>
  <si>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</si>
  <si>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</si>
  <si>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</si>
  <si>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</si>
  <si>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</si>
  <si>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</si>
  <si>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</si>
  <si>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</si>
  <si>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</si>
  <si>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</si>
  <si>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</si>
  <si>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</si>
  <si>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</si>
  <si>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</si>
  <si>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</si>
  <si>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</si>
  <si>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</si>
  <si>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</si>
  <si>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</si>
  <si>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</si>
  <si>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</si>
  <si>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</si>
  <si>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</si>
  <si>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</si>
  <si>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</si>
  <si>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</si>
  <si>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</si>
  <si>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</si>
  <si>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</si>
  <si>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</si>
  <si>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</si>
  <si>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</si>
  <si>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</si>
  <si>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</si>
  <si>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</si>
  <si>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</si>
  <si>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</si>
  <si>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</si>
  <si>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</si>
  <si>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</si>
  <si>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</si>
  <si>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</si>
  <si>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</si>
  <si>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</si>
  <si>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</si>
  <si>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</si>
  <si>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</si>
  <si>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</si>
  <si>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</si>
  <si>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</si>
  <si>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</si>
  <si>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</si>
  <si>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</si>
  <si>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</si>
  <si>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</si>
  <si>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</si>
  <si>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</si>
  <si>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</si>
  <si>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</si>
  <si>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</si>
  <si>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</si>
  <si>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</si>
  <si>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</si>
  <si>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</si>
  <si>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</si>
  <si>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</si>
  <si>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</si>
  <si>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</si>
  <si>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</si>
  <si>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</si>
  <si>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</si>
  <si>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</si>
  <si>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</si>
  <si>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</si>
  <si>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</si>
  <si>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</si>
  <si>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</si>
  <si>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</si>
  <si>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</si>
  <si>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</si>
  <si>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</si>
  <si>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</si>
  <si>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</si>
  <si>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</si>
  <si>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</si>
  <si>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</si>
  <si>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</si>
  <si>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</si>
  <si>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</si>
  <si>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</si>
  <si>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</si>
  <si>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</si>
  <si>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</si>
  <si>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</si>
  <si>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</si>
  <si>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</si>
  <si>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</si>
  <si>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</si>
  <si>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</si>
  <si>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</si>
  <si>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</si>
  <si>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</si>
  <si>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</si>
  <si>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</si>
  <si>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</si>
  <si>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</si>
  <si>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</si>
  <si>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</si>
  <si>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</si>
  <si>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</si>
  <si>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</si>
  <si>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</si>
  <si>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</si>
  <si>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</si>
  <si>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</si>
  <si>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</si>
  <si>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</si>
  <si>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</si>
  <si>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</si>
  <si>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</si>
  <si>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</si>
  <si>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</si>
  <si>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</si>
  <si>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</si>
  <si>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</si>
  <si>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</si>
  <si>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</si>
  <si>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</si>
  <si>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</si>
  <si>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</si>
  <si>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</si>
  <si>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</si>
  <si>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</si>
  <si>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</si>
  <si>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</si>
  <si>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</si>
  <si>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</si>
  <si>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</si>
  <si>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</si>
  <si>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</si>
  <si>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</si>
  <si>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</si>
  <si>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</si>
  <si>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</si>
  <si>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</si>
  <si>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</si>
  <si>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</si>
  <si>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</si>
  <si>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</si>
  <si>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</si>
  <si>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</si>
  <si>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</si>
  <si>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</si>
  <si>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</si>
  <si>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</si>
  <si>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</si>
  <si>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</si>
  <si>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</si>
  <si>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</si>
  <si>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</si>
  <si>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</si>
  <si>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</si>
  <si>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</si>
  <si>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</si>
  <si>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</si>
  <si>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</si>
  <si>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</si>
  <si>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</si>
  <si>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</si>
  <si>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</si>
  <si>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</si>
  <si>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</si>
  <si>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</si>
  <si>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</si>
  <si>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</si>
  <si>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</si>
  <si>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</si>
  <si>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</si>
  <si>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</si>
  <si>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</si>
  <si>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</si>
  <si>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</si>
  <si>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</si>
  <si>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</si>
  <si>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</si>
  <si>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</si>
  <si>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</si>
  <si>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</si>
  <si>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</si>
  <si>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</si>
  <si>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</si>
  <si>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</si>
  <si>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</si>
  <si>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</si>
  <si>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</si>
  <si>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</si>
  <si>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</si>
  <si>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</si>
  <si>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</si>
  <si>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</si>
  <si>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</si>
  <si>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</si>
  <si>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</si>
  <si>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</si>
  <si>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</si>
  <si>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</si>
  <si>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</si>
  <si>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</si>
  <si>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</si>
  <si>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</si>
  <si>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</si>
  <si>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</si>
  <si>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</si>
  <si>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</si>
  <si>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</si>
  <si>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</si>
  <si>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</si>
  <si>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</si>
  <si>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</si>
  <si>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</si>
  <si>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</si>
  <si>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</si>
  <si>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</si>
  <si>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</si>
  <si>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</si>
  <si>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</si>
  <si>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</si>
  <si>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</si>
  <si>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</si>
  <si>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</si>
  <si>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</si>
  <si>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</si>
  <si>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</si>
  <si>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</si>
  <si>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</si>
  <si>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</si>
  <si>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</si>
  <si>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</si>
  <si>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</si>
  <si>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</si>
  <si>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</si>
  <si>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</si>
  <si>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</si>
  <si>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</si>
  <si>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JUNTA MUNICIPAL DE AGUA POTABLE Y ALCANTARILLADO DE CORTAZAR, GTO.</t>
  </si>
  <si>
    <t>Correspondiente del 1 de Enero al AL 30 DE SEPTIEMBRE DEL 2018</t>
  </si>
  <si>
    <t>Efectivo y equivalentes</t>
  </si>
  <si>
    <t>Deposito de fondos de terceros</t>
  </si>
  <si>
    <t>Bajo protesta de decir verdad declaramos que los Estados Financieros y sus notas, son razonablemente correctos y son responsabilidad del emisor.</t>
  </si>
  <si>
    <t>_________________________</t>
  </si>
  <si>
    <t>PRESIDENTE DEL CONSEJO
ING. ALVARO MONROY CORONA</t>
  </si>
  <si>
    <t>TESORERO CONSEJO
PROFR. JAVIER QUINTANA AMOLITOS</t>
  </si>
  <si>
    <t>JEFE DE DEPTO CONTABILIDAD
MARIA DE LA LUZ CARACHEO ACOSTA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</si>
</sst>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u/>
      <sz val="8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10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5" fillId="0" borderId="0"/>
    <xf numFmtId="0" fontId="15" fillId="0" borderId="0"/>
    <xf numFmtId="0" fontId="6" fillId="0" borderId="0"/>
    <xf numFmtId="0" fontId="18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142">
    <xf numFmtId="0" fontId="0" fillId="0" borderId="0" xfId="0"/>
    <xf numFmtId="0" fontId="11" fillId="0" borderId="0" xfId="0" applyFont="1"/>
    <xf numFmtId="0" fontId="8" fillId="0" borderId="0" xfId="0" applyFont="1"/>
    <xf numFmtId="0" fontId="7" fillId="0" borderId="0" xfId="0" applyFont="1"/>
    <xf numFmtId="0" fontId="11" fillId="0" borderId="0" xfId="0" applyFont="1" applyAlignment="1">
      <alignment vertical="center"/>
    </xf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7" fillId="0" borderId="1" xfId="4" quotePrefix="1" applyFont="1" applyFill="1" applyBorder="1"/>
    <xf numFmtId="0" fontId="7" fillId="0" borderId="1" xfId="4" applyFont="1" applyFill="1" applyBorder="1"/>
    <xf numFmtId="0" fontId="7" fillId="0" borderId="3" xfId="4" applyFont="1" applyFill="1" applyBorder="1"/>
    <xf numFmtId="0" fontId="7" fillId="0" borderId="18" xfId="4" applyFont="1" applyFill="1" applyBorder="1"/>
    <xf numFmtId="0" fontId="11" fillId="0" borderId="17" xfId="3" applyFont="1" applyFill="1" applyBorder="1" applyAlignment="1">
      <alignment horizontal="left" vertical="center" wrapText="1"/>
    </xf>
    <xf numFmtId="0" fontId="11" fillId="0" borderId="0" xfId="3" applyFont="1" applyFill="1" applyBorder="1" applyAlignment="1">
      <alignment horizontal="left" vertical="center" wrapText="1"/>
    </xf>
    <xf numFmtId="4" fontId="11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9" fillId="2" borderId="1" xfId="3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 wrapText="1"/>
    </xf>
    <xf numFmtId="0" fontId="9" fillId="2" borderId="0" xfId="3" applyFont="1" applyFill="1" applyBorder="1" applyAlignment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  <protection locked="0"/>
    </xf>
    <xf numFmtId="0" fontId="2" fillId="3" borderId="15" xfId="0" applyFont="1" applyFill="1" applyBorder="1" applyAlignment="1" applyProtection="1">
      <alignment horizontal="center" vertical="center"/>
      <protection locked="0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9" fontId="13" fillId="0" borderId="0" xfId="8" applyNumberFormat="1" applyFont="1"/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7" fillId="0" borderId="0" xfId="10" applyFont="1" applyBorder="1" applyAlignment="1">
      <alignment vertical="center"/>
    </xf>
    <xf numFmtId="0" fontId="7" fillId="0" borderId="0" xfId="10" applyFont="1" applyFill="1"/>
    <xf numFmtId="0" fontId="7" fillId="0" borderId="0" xfId="10" applyFont="1"/>
    <xf numFmtId="0" fontId="11" fillId="0" borderId="0" xfId="10" applyFont="1" applyBorder="1"/>
    <xf numFmtId="0" fontId="2" fillId="0" borderId="21" xfId="10" applyFont="1" applyFill="1" applyBorder="1" applyAlignment="1" applyProtection="1">
      <alignment horizontal="center" vertical="center" wrapText="1"/>
      <protection locked="0"/>
    </xf>
    <xf numFmtId="0" fontId="2" fillId="0" borderId="23" xfId="10" applyFont="1" applyFill="1" applyBorder="1" applyAlignment="1" applyProtection="1">
      <alignment horizontal="center" vertical="center" wrapText="1"/>
      <protection locked="0"/>
    </xf>
    <xf numFmtId="0" fontId="12" fillId="3" borderId="1" xfId="10" applyFont="1" applyFill="1" applyBorder="1" applyAlignment="1">
      <alignment vertical="center"/>
    </xf>
    <xf numFmtId="0" fontId="12" fillId="0" borderId="1" xfId="10" applyFont="1" applyFill="1" applyBorder="1" applyAlignment="1">
      <alignment horizontal="right" vertical="center"/>
    </xf>
    <xf numFmtId="4" fontId="11" fillId="3" borderId="1" xfId="10" applyNumberFormat="1" applyFont="1" applyFill="1" applyBorder="1" applyAlignment="1">
      <alignment horizontal="right"/>
    </xf>
    <xf numFmtId="0" fontId="12" fillId="0" borderId="10" xfId="10" applyFont="1" applyFill="1" applyBorder="1" applyAlignment="1">
      <alignment vertical="center"/>
    </xf>
    <xf numFmtId="0" fontId="12" fillId="0" borderId="10" xfId="10" applyFont="1" applyFill="1" applyBorder="1" applyAlignment="1">
      <alignment horizontal="right" vertical="center"/>
    </xf>
    <xf numFmtId="4" fontId="11" fillId="0" borderId="10" xfId="10" applyNumberFormat="1" applyFont="1" applyFill="1" applyBorder="1" applyAlignment="1">
      <alignment horizontal="right"/>
    </xf>
    <xf numFmtId="0" fontId="12" fillId="0" borderId="2" xfId="10" applyFont="1" applyFill="1" applyBorder="1" applyAlignment="1">
      <alignment vertical="center"/>
    </xf>
    <xf numFmtId="0" fontId="12" fillId="0" borderId="13" xfId="10" applyFont="1" applyFill="1" applyBorder="1" applyAlignment="1">
      <alignment vertical="center" wrapText="1"/>
    </xf>
    <xf numFmtId="4" fontId="12" fillId="0" borderId="1" xfId="10" applyNumberFormat="1" applyFont="1" applyFill="1" applyBorder="1" applyAlignment="1">
      <alignment horizontal="right" vertical="center" wrapText="1"/>
    </xf>
    <xf numFmtId="4" fontId="7" fillId="0" borderId="1" xfId="10" applyNumberFormat="1" applyFont="1" applyFill="1" applyBorder="1" applyAlignment="1">
      <alignment horizontal="right"/>
    </xf>
    <xf numFmtId="0" fontId="7" fillId="0" borderId="2" xfId="10" applyFont="1" applyBorder="1"/>
    <xf numFmtId="0" fontId="13" fillId="0" borderId="13" xfId="10" applyFont="1" applyFill="1" applyBorder="1" applyAlignment="1">
      <alignment horizontal="left" vertical="center" wrapText="1"/>
    </xf>
    <xf numFmtId="4" fontId="13" fillId="0" borderId="1" xfId="10" applyNumberFormat="1" applyFont="1" applyFill="1" applyBorder="1" applyAlignment="1">
      <alignment horizontal="right" vertical="center" wrapText="1" indent="1"/>
    </xf>
    <xf numFmtId="4" fontId="13" fillId="0" borderId="22" xfId="10" applyNumberFormat="1" applyFont="1" applyFill="1" applyBorder="1" applyAlignment="1">
      <alignment horizontal="right" vertical="center"/>
    </xf>
    <xf numFmtId="4" fontId="13" fillId="0" borderId="11" xfId="10" applyNumberFormat="1" applyFont="1" applyFill="1" applyBorder="1" applyAlignment="1">
      <alignment horizontal="right" vertical="center"/>
    </xf>
    <xf numFmtId="0" fontId="13" fillId="0" borderId="2" xfId="10" applyFont="1" applyFill="1" applyBorder="1" applyAlignment="1">
      <alignment horizontal="left" vertical="center"/>
    </xf>
    <xf numFmtId="0" fontId="13" fillId="0" borderId="10" xfId="10" applyFont="1" applyFill="1" applyBorder="1" applyAlignment="1">
      <alignment horizontal="left" vertical="center" wrapText="1"/>
    </xf>
    <xf numFmtId="4" fontId="13" fillId="0" borderId="10" xfId="10" applyNumberFormat="1" applyFont="1" applyFill="1" applyBorder="1" applyAlignment="1">
      <alignment horizontal="right" vertical="center" wrapText="1" indent="1"/>
    </xf>
    <xf numFmtId="4" fontId="13" fillId="0" borderId="23" xfId="10" applyNumberFormat="1" applyFont="1" applyFill="1" applyBorder="1" applyAlignment="1">
      <alignment horizontal="right" vertical="center"/>
    </xf>
    <xf numFmtId="0" fontId="13" fillId="0" borderId="13" xfId="10" applyFont="1" applyFill="1" applyBorder="1" applyAlignment="1">
      <alignment horizontal="left" vertical="center"/>
    </xf>
    <xf numFmtId="4" fontId="13" fillId="0" borderId="1" xfId="10" applyNumberFormat="1" applyFont="1" applyFill="1" applyBorder="1" applyAlignment="1">
      <alignment horizontal="right" vertical="center" indent="1"/>
    </xf>
    <xf numFmtId="0" fontId="13" fillId="0" borderId="10" xfId="10" applyFont="1" applyFill="1" applyBorder="1" applyAlignment="1">
      <alignment horizontal="left" vertical="center"/>
    </xf>
    <xf numFmtId="4" fontId="13" fillId="0" borderId="12" xfId="10" applyNumberFormat="1" applyFont="1" applyFill="1" applyBorder="1" applyAlignment="1">
      <alignment horizontal="right" vertical="center" indent="1"/>
    </xf>
    <xf numFmtId="4" fontId="12" fillId="0" borderId="24" xfId="10" applyNumberFormat="1" applyFont="1" applyFill="1" applyBorder="1" applyAlignment="1">
      <alignment horizontal="right" vertical="center"/>
    </xf>
    <xf numFmtId="0" fontId="7" fillId="0" borderId="0" xfId="10" applyFont="1" applyBorder="1" applyAlignment="1">
      <alignment horizontal="center" vertical="center"/>
    </xf>
    <xf numFmtId="0" fontId="7" fillId="0" borderId="0" xfId="10" applyFont="1" applyFill="1" applyBorder="1"/>
    <xf numFmtId="0" fontId="12" fillId="3" borderId="21" xfId="10" applyFont="1" applyFill="1" applyBorder="1" applyAlignment="1">
      <alignment vertical="center"/>
    </xf>
    <xf numFmtId="0" fontId="12" fillId="3" borderId="2" xfId="10" applyFont="1" applyFill="1" applyBorder="1" applyAlignment="1">
      <alignment vertical="center"/>
    </xf>
    <xf numFmtId="4" fontId="12" fillId="0" borderId="2" xfId="10" applyNumberFormat="1" applyFont="1" applyFill="1" applyBorder="1" applyAlignment="1">
      <alignment horizontal="right" vertical="center"/>
    </xf>
    <xf numFmtId="4" fontId="11" fillId="3" borderId="1" xfId="10" applyNumberFormat="1" applyFont="1" applyFill="1" applyBorder="1"/>
    <xf numFmtId="0" fontId="7" fillId="0" borderId="10" xfId="10" applyFont="1" applyBorder="1"/>
    <xf numFmtId="4" fontId="12" fillId="0" borderId="10" xfId="10" applyNumberFormat="1" applyFont="1" applyFill="1" applyBorder="1" applyAlignment="1">
      <alignment horizontal="right" vertical="center"/>
    </xf>
    <xf numFmtId="4" fontId="11" fillId="0" borderId="10" xfId="10" applyNumberFormat="1" applyFont="1" applyFill="1" applyBorder="1"/>
    <xf numFmtId="0" fontId="12" fillId="0" borderId="13" xfId="10" applyFont="1" applyFill="1" applyBorder="1" applyAlignment="1">
      <alignment vertical="center"/>
    </xf>
    <xf numFmtId="4" fontId="11" fillId="0" borderId="1" xfId="10" applyNumberFormat="1" applyFont="1" applyFill="1" applyBorder="1"/>
    <xf numFmtId="0" fontId="13" fillId="0" borderId="13" xfId="10" applyFont="1" applyFill="1" applyBorder="1" applyAlignment="1">
      <alignment horizontal="left" vertical="center" wrapText="1" indent="1"/>
    </xf>
    <xf numFmtId="4" fontId="7" fillId="0" borderId="22" xfId="10" applyNumberFormat="1" applyFont="1" applyFill="1" applyBorder="1"/>
    <xf numFmtId="4" fontId="7" fillId="0" borderId="11" xfId="10" applyNumberFormat="1" applyFont="1" applyFill="1" applyBorder="1"/>
    <xf numFmtId="0" fontId="13" fillId="0" borderId="13" xfId="10" applyFont="1" applyFill="1" applyBorder="1" applyAlignment="1">
      <alignment horizontal="left" vertical="center" indent="1"/>
    </xf>
    <xf numFmtId="0" fontId="13" fillId="0" borderId="10" xfId="10" applyFont="1" applyFill="1" applyBorder="1" applyAlignment="1">
      <alignment vertical="center"/>
    </xf>
    <xf numFmtId="4" fontId="13" fillId="0" borderId="10" xfId="10" applyNumberFormat="1" applyFont="1" applyFill="1" applyBorder="1" applyAlignment="1">
      <alignment horizontal="right" vertical="center"/>
    </xf>
    <xf numFmtId="4" fontId="7" fillId="0" borderId="23" xfId="10" applyNumberFormat="1" applyFont="1" applyFill="1" applyBorder="1"/>
    <xf numFmtId="4" fontId="12" fillId="0" borderId="1" xfId="10" applyNumberFormat="1" applyFont="1" applyFill="1" applyBorder="1" applyAlignment="1">
      <alignment horizontal="right" vertical="center"/>
    </xf>
    <xf numFmtId="4" fontId="7" fillId="0" borderId="0" xfId="10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5" xfId="11" applyFont="1" applyFill="1" applyBorder="1" applyAlignment="1" applyProtection="1">
      <alignment horizontal="center"/>
      <protection locked="0"/>
    </xf>
    <xf numFmtId="0" fontId="19" fillId="0" borderId="9" xfId="11" applyFont="1" applyFill="1" applyBorder="1" applyProtection="1">
      <protection locked="0"/>
    </xf>
    <xf numFmtId="0" fontId="20" fillId="0" borderId="0" xfId="9" applyFont="1"/>
    <xf numFmtId="4" fontId="12" fillId="0" borderId="0" xfId="8" applyNumberFormat="1" applyFont="1"/>
    <xf numFmtId="43" fontId="11" fillId="0" borderId="17" xfId="12" applyFont="1" applyFill="1" applyBorder="1" applyAlignment="1">
      <alignment horizontal="right" wrapText="1"/>
    </xf>
    <xf numFmtId="43" fontId="11" fillId="0" borderId="20" xfId="12" applyFont="1" applyFill="1" applyBorder="1" applyAlignment="1">
      <alignment horizontal="right" vertical="center" wrapText="1"/>
    </xf>
    <xf numFmtId="43" fontId="11" fillId="0" borderId="18" xfId="12" applyFont="1" applyFill="1" applyBorder="1" applyAlignment="1">
      <alignment horizontal="right" vertical="center" wrapText="1"/>
    </xf>
    <xf numFmtId="43" fontId="11" fillId="0" borderId="16" xfId="12" applyFont="1" applyFill="1" applyBorder="1" applyAlignment="1">
      <alignment horizontal="right" vertical="center" wrapText="1"/>
    </xf>
    <xf numFmtId="0" fontId="3" fillId="0" borderId="0" xfId="3" applyFont="1" applyAlignment="1" applyProtection="1">
      <alignment vertical="top"/>
    </xf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Alignment="1" applyProtection="1">
      <alignment vertical="top"/>
      <protection locked="0"/>
    </xf>
    <xf numFmtId="0" fontId="2" fillId="0" borderId="0" xfId="0" applyFont="1" applyProtection="1">
      <protection locked="0"/>
    </xf>
    <xf numFmtId="0" fontId="2" fillId="0" borderId="0" xfId="3" applyFont="1" applyBorder="1" applyAlignment="1" applyProtection="1">
      <alignment horizontal="left" vertical="top" wrapText="1" indent="2"/>
      <protection locked="0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23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0" xfId="10" applyFont="1" applyFill="1" applyBorder="1" applyAlignment="1">
      <alignment horizontal="center" vertical="center"/>
    </xf>
    <xf numFmtId="0" fontId="11" fillId="8" borderId="0" xfId="10" applyFont="1" applyFill="1" applyBorder="1" applyAlignment="1">
      <alignment horizontal="center"/>
    </xf>
    <xf numFmtId="0" fontId="2" fillId="8" borderId="0" xfId="10" applyFont="1" applyFill="1" applyBorder="1" applyAlignment="1" applyProtection="1">
      <alignment horizontal="center" vertical="center" wrapText="1"/>
      <protection locked="0"/>
    </xf>
    <xf numFmtId="0" fontId="2" fillId="0" borderId="0" xfId="10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3">
    <cellStyle name="Hipervínculo" xfId="11" builtinId="8"/>
    <cellStyle name="Millares" xfId="12" builtinId="3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4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activeCell="A5" sqref="A5"/>
    </sheetView>
  </sheetViews>
  <sheetFormatPr baseColWidth="10" defaultColWidth="12.85546875" defaultRowHeight="11.25" x14ac:dyDescent="0.2"/>
  <cols>
    <col min="1" max="1" width="14.7109375" style="22" customWidth="1"/>
    <col min="2" max="2" width="73.85546875" style="22" bestFit="1" customWidth="1"/>
    <col min="3" max="3" width="20.28515625" style="22" customWidth="1"/>
    <col min="4" max="4" width="12.85546875" style="22"/>
    <col min="5" max="5" width="20.85546875" style="22" customWidth="1"/>
    <col min="6" max="16384" width="12.85546875" style="22"/>
  </cols>
  <sheetData>
    <row r="1" spans="1:5" ht="18.95" customHeight="1" x14ac:dyDescent="0.2">
      <c r="A1" s="126" t="s">
        <v>567</v>
      </c>
      <c r="B1" s="126"/>
      <c r="C1" s="40"/>
      <c r="D1" s="37" t="s">
        <v>227</v>
      </c>
      <c r="E1" s="38">
        <v>2018</v>
      </c>
    </row>
    <row r="2" spans="1:5" ht="18.95" customHeight="1" x14ac:dyDescent="0.2">
      <c r="A2" s="127" t="s">
        <v>566</v>
      </c>
      <c r="B2" s="127"/>
      <c r="C2" s="60"/>
      <c r="D2" s="37" t="s">
        <v>229</v>
      </c>
      <c r="E2" s="40" t="s">
        <v>230</v>
      </c>
    </row>
    <row r="3" spans="1:5" ht="18.95" customHeight="1" x14ac:dyDescent="0.2">
      <c r="A3" s="128" t="s">
        <v>568</v>
      </c>
      <c r="B3" s="128"/>
      <c r="C3" s="40"/>
      <c r="D3" s="37" t="s">
        <v>231</v>
      </c>
      <c r="E3" s="38">
        <v>3</v>
      </c>
    </row>
    <row r="4" spans="1:5" ht="15" customHeight="1" x14ac:dyDescent="0.2">
      <c r="A4" s="35" t="s">
        <v>83</v>
      </c>
      <c r="B4" s="36" t="s">
        <v>84</v>
      </c>
    </row>
    <row r="5" spans="1:5" x14ac:dyDescent="0.2">
      <c r="A5" s="23"/>
      <c r="B5" s="24"/>
    </row>
    <row r="6" spans="1:5" x14ac:dyDescent="0.2">
      <c r="A6" s="25"/>
      <c r="B6" s="26" t="s">
        <v>87</v>
      </c>
    </row>
    <row r="7" spans="1:5" x14ac:dyDescent="0.2">
      <c r="A7" s="25"/>
      <c r="B7" s="26"/>
    </row>
    <row r="8" spans="1:5" x14ac:dyDescent="0.2">
      <c r="A8" s="25"/>
      <c r="B8" s="27" t="s">
        <v>0</v>
      </c>
    </row>
    <row r="9" spans="1:5" x14ac:dyDescent="0.2">
      <c r="A9" s="113" t="s">
        <v>1</v>
      </c>
      <c r="B9" s="114" t="s">
        <v>2</v>
      </c>
    </row>
    <row r="10" spans="1:5" x14ac:dyDescent="0.2">
      <c r="A10" s="113" t="s">
        <v>3</v>
      </c>
      <c r="B10" s="114" t="s">
        <v>4</v>
      </c>
    </row>
    <row r="11" spans="1:5" x14ac:dyDescent="0.2">
      <c r="A11" s="113" t="s">
        <v>5</v>
      </c>
      <c r="B11" s="114" t="s">
        <v>6</v>
      </c>
    </row>
    <row r="12" spans="1:5" x14ac:dyDescent="0.2">
      <c r="A12" s="113" t="s">
        <v>182</v>
      </c>
      <c r="B12" s="114" t="s">
        <v>226</v>
      </c>
    </row>
    <row r="13" spans="1:5" x14ac:dyDescent="0.2">
      <c r="A13" s="113" t="s">
        <v>7</v>
      </c>
      <c r="B13" s="114" t="s">
        <v>225</v>
      </c>
    </row>
    <row r="14" spans="1:5" x14ac:dyDescent="0.2">
      <c r="A14" s="113" t="s">
        <v>8</v>
      </c>
      <c r="B14" s="114" t="s">
        <v>181</v>
      </c>
    </row>
    <row r="15" spans="1:5" x14ac:dyDescent="0.2">
      <c r="A15" s="113" t="s">
        <v>9</v>
      </c>
      <c r="B15" s="114" t="s">
        <v>10</v>
      </c>
    </row>
    <row r="16" spans="1:5" x14ac:dyDescent="0.2">
      <c r="A16" s="113" t="s">
        <v>11</v>
      </c>
      <c r="B16" s="114" t="s">
        <v>12</v>
      </c>
    </row>
    <row r="17" spans="1:2" x14ac:dyDescent="0.2">
      <c r="A17" s="113" t="s">
        <v>13</v>
      </c>
      <c r="B17" s="114" t="s">
        <v>14</v>
      </c>
    </row>
    <row r="18" spans="1:2" x14ac:dyDescent="0.2">
      <c r="A18" s="113" t="s">
        <v>15</v>
      </c>
      <c r="B18" s="114" t="s">
        <v>16</v>
      </c>
    </row>
    <row r="19" spans="1:2" x14ac:dyDescent="0.2">
      <c r="A19" s="113" t="s">
        <v>17</v>
      </c>
      <c r="B19" s="114" t="s">
        <v>18</v>
      </c>
    </row>
    <row r="20" spans="1:2" x14ac:dyDescent="0.2">
      <c r="A20" s="113" t="s">
        <v>19</v>
      </c>
      <c r="B20" s="114" t="s">
        <v>20</v>
      </c>
    </row>
    <row r="21" spans="1:2" x14ac:dyDescent="0.2">
      <c r="A21" s="113" t="s">
        <v>21</v>
      </c>
      <c r="B21" s="114" t="s">
        <v>222</v>
      </c>
    </row>
    <row r="22" spans="1:2" x14ac:dyDescent="0.2">
      <c r="A22" s="113" t="s">
        <v>22</v>
      </c>
      <c r="B22" s="114" t="s">
        <v>23</v>
      </c>
    </row>
    <row r="23" spans="1:2" x14ac:dyDescent="0.2">
      <c r="A23" s="113" t="s">
        <v>94</v>
      </c>
      <c r="B23" s="114" t="s">
        <v>24</v>
      </c>
    </row>
    <row r="24" spans="1:2" x14ac:dyDescent="0.2">
      <c r="A24" s="113" t="s">
        <v>95</v>
      </c>
      <c r="B24" s="114" t="s">
        <v>25</v>
      </c>
    </row>
    <row r="25" spans="1:2" x14ac:dyDescent="0.2">
      <c r="A25" s="113" t="s">
        <v>96</v>
      </c>
      <c r="B25" s="114" t="s">
        <v>26</v>
      </c>
    </row>
    <row r="26" spans="1:2" x14ac:dyDescent="0.2">
      <c r="A26" s="113" t="s">
        <v>27</v>
      </c>
      <c r="B26" s="114" t="s">
        <v>28</v>
      </c>
    </row>
    <row r="27" spans="1:2" x14ac:dyDescent="0.2">
      <c r="A27" s="113" t="s">
        <v>29</v>
      </c>
      <c r="B27" s="114" t="s">
        <v>30</v>
      </c>
    </row>
    <row r="28" spans="1:2" x14ac:dyDescent="0.2">
      <c r="A28" s="113" t="s">
        <v>31</v>
      </c>
      <c r="B28" s="114" t="s">
        <v>32</v>
      </c>
    </row>
    <row r="29" spans="1:2" x14ac:dyDescent="0.2">
      <c r="A29" s="113" t="s">
        <v>33</v>
      </c>
      <c r="B29" s="114" t="s">
        <v>34</v>
      </c>
    </row>
    <row r="30" spans="1:2" x14ac:dyDescent="0.2">
      <c r="A30" s="113" t="s">
        <v>92</v>
      </c>
      <c r="B30" s="114" t="s">
        <v>93</v>
      </c>
    </row>
    <row r="31" spans="1:2" x14ac:dyDescent="0.2">
      <c r="A31" s="25"/>
      <c r="B31" s="28"/>
    </row>
    <row r="32" spans="1:2" x14ac:dyDescent="0.2">
      <c r="A32" s="25"/>
      <c r="B32" s="27"/>
    </row>
    <row r="33" spans="1:5" x14ac:dyDescent="0.2">
      <c r="A33" s="113" t="s">
        <v>90</v>
      </c>
      <c r="B33" s="114" t="s">
        <v>85</v>
      </c>
    </row>
    <row r="34" spans="1:5" x14ac:dyDescent="0.2">
      <c r="A34" s="113" t="s">
        <v>91</v>
      </c>
      <c r="B34" s="114" t="s">
        <v>86</v>
      </c>
    </row>
    <row r="35" spans="1:5" x14ac:dyDescent="0.2">
      <c r="A35" s="25"/>
      <c r="B35" s="28"/>
    </row>
    <row r="36" spans="1:5" x14ac:dyDescent="0.2">
      <c r="A36" s="25"/>
      <c r="B36" s="26" t="s">
        <v>88</v>
      </c>
    </row>
    <row r="37" spans="1:5" x14ac:dyDescent="0.2">
      <c r="A37" s="25" t="s">
        <v>89</v>
      </c>
      <c r="B37" s="114" t="s">
        <v>36</v>
      </c>
    </row>
    <row r="38" spans="1:5" x14ac:dyDescent="0.2">
      <c r="A38" s="25"/>
      <c r="B38" s="114" t="s">
        <v>37</v>
      </c>
    </row>
    <row r="39" spans="1:5" ht="12" thickBot="1" x14ac:dyDescent="0.25">
      <c r="A39" s="29"/>
      <c r="B39" s="30"/>
    </row>
    <row r="41" spans="1:5" x14ac:dyDescent="0.2">
      <c r="A41" s="121" t="s">
        <v>571</v>
      </c>
    </row>
    <row r="43" spans="1:5" ht="10.5" customHeight="1" x14ac:dyDescent="0.2">
      <c r="B43" s="122" t="s">
        <v>572</v>
      </c>
      <c r="C43" s="123" t="s">
        <v>572</v>
      </c>
      <c r="E43" s="123" t="s">
        <v>572</v>
      </c>
    </row>
    <row r="44" spans="1:5" s="124" customFormat="1" ht="43.5" customHeight="1" x14ac:dyDescent="0.2">
      <c r="B44" s="125" t="s">
        <v>573</v>
      </c>
      <c r="C44" s="125" t="s">
        <v>574</v>
      </c>
      <c r="E44" s="125" t="s">
        <v>575</v>
      </c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6:B26" location="VHP!A6" display="VHP-01"/>
    <hyperlink ref="A27:B27" location="VHP!A12" display="VHP-02"/>
    <hyperlink ref="A28:B28" location="EFE!A6" display="EFE-01"/>
    <hyperlink ref="A29:B29" location="EFE!A18" display="EFE-02"/>
    <hyperlink ref="A30:B30" location="EFE!A44" display="EFE-03"/>
    <hyperlink ref="A33:B33" location="Conciliacion_Ig!B6" display="Conciliacion_Ig"/>
    <hyperlink ref="A34:B34" location="Conciliacion_Eg!B5" display="Conciliacion_Eg"/>
    <hyperlink ref="B37" location="Memoria!A8" display="CONTABLES"/>
    <hyperlink ref="B38" location="Memoria!A35" display="PRESUPUESTALES"/>
  </hyperlink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2"/>
  <sheetViews>
    <sheetView zoomScaleNormal="100" workbookViewId="0">
      <selection sqref="A1:F1"/>
    </sheetView>
  </sheetViews>
  <sheetFormatPr baseColWidth="10" defaultColWidth="9.140625" defaultRowHeight="11.25" x14ac:dyDescent="0.2"/>
  <cols>
    <col min="1" max="1" width="10" style="43" customWidth="1"/>
    <col min="2" max="2" width="64.5703125" style="43" bestFit="1" customWidth="1"/>
    <col min="3" max="3" width="16.42578125" style="43" bestFit="1" customWidth="1"/>
    <col min="4" max="4" width="19.140625" style="43" customWidth="1"/>
    <col min="5" max="5" width="28" style="43" customWidth="1"/>
    <col min="6" max="6" width="22.7109375" style="43" customWidth="1"/>
    <col min="7" max="8" width="16.7109375" style="43" customWidth="1"/>
    <col min="9" max="9" width="27.140625" style="43" customWidth="1"/>
    <col min="10" max="16384" width="9.140625" style="43"/>
  </cols>
  <sheetData>
    <row r="1" spans="1:8" s="39" customFormat="1" ht="18.95" customHeight="1" x14ac:dyDescent="0.25">
      <c r="A1" s="129" t="s">
        <v>567</v>
      </c>
      <c r="B1" s="130"/>
      <c r="C1" s="130"/>
      <c r="D1" s="130"/>
      <c r="E1" s="130"/>
      <c r="F1" s="130"/>
      <c r="G1" s="37" t="s">
        <v>227</v>
      </c>
      <c r="H1" s="48">
        <v>2018</v>
      </c>
    </row>
    <row r="2" spans="1:8" s="39" customFormat="1" ht="18.95" customHeight="1" x14ac:dyDescent="0.25">
      <c r="A2" s="129" t="s">
        <v>228</v>
      </c>
      <c r="B2" s="130"/>
      <c r="C2" s="130"/>
      <c r="D2" s="130"/>
      <c r="E2" s="130"/>
      <c r="F2" s="130"/>
      <c r="G2" s="37" t="s">
        <v>229</v>
      </c>
      <c r="H2" s="48" t="str">
        <f>'Notas a los Edos Financieros'!E2</f>
        <v>Trimestral</v>
      </c>
    </row>
    <row r="3" spans="1:8" s="39" customFormat="1" ht="18.95" customHeight="1" x14ac:dyDescent="0.25">
      <c r="A3" s="129" t="s">
        <v>568</v>
      </c>
      <c r="B3" s="130"/>
      <c r="C3" s="130"/>
      <c r="D3" s="130"/>
      <c r="E3" s="130"/>
      <c r="F3" s="130"/>
      <c r="G3" s="37" t="s">
        <v>231</v>
      </c>
      <c r="H3" s="48">
        <f>'Notas a los Edos Financieros'!E3</f>
        <v>3</v>
      </c>
    </row>
    <row r="4" spans="1:8" x14ac:dyDescent="0.2">
      <c r="A4" s="41" t="s">
        <v>232</v>
      </c>
      <c r="B4" s="42"/>
      <c r="C4" s="42"/>
      <c r="D4" s="42"/>
      <c r="E4" s="42"/>
      <c r="F4" s="42"/>
      <c r="G4" s="42"/>
      <c r="H4" s="42"/>
    </row>
    <row r="6" spans="1:8" x14ac:dyDescent="0.2">
      <c r="A6" s="42" t="s">
        <v>191</v>
      </c>
      <c r="B6" s="42"/>
      <c r="C6" s="42"/>
      <c r="D6" s="42"/>
      <c r="E6" s="42"/>
      <c r="F6" s="42"/>
      <c r="G6" s="42"/>
      <c r="H6" s="42"/>
    </row>
    <row r="7" spans="1:8" x14ac:dyDescent="0.2">
      <c r="A7" s="44" t="s">
        <v>188</v>
      </c>
      <c r="B7" s="44" t="s">
        <v>184</v>
      </c>
      <c r="C7" s="44" t="s">
        <v>185</v>
      </c>
      <c r="D7" s="44" t="s">
        <v>187</v>
      </c>
      <c r="E7" s="44"/>
      <c r="F7" s="44"/>
      <c r="G7" s="44"/>
      <c r="H7" s="44"/>
    </row>
    <row r="8" spans="1:8" x14ac:dyDescent="0.2">
      <c r="A8" s="45">
        <v>1113</v>
      </c>
      <c r="B8" s="43" t="s">
        <v>569</v>
      </c>
      <c r="C8" s="47">
        <v>37146220.479999997</v>
      </c>
    </row>
    <row r="9" spans="1:8" x14ac:dyDescent="0.2">
      <c r="A9" s="45">
        <v>1114</v>
      </c>
      <c r="B9" s="43" t="s">
        <v>233</v>
      </c>
      <c r="C9" s="47">
        <v>0</v>
      </c>
    </row>
    <row r="10" spans="1:8" x14ac:dyDescent="0.2">
      <c r="A10" s="45">
        <v>1115</v>
      </c>
      <c r="B10" s="43" t="s">
        <v>234</v>
      </c>
      <c r="C10" s="47">
        <v>253989.11</v>
      </c>
    </row>
    <row r="11" spans="1:8" x14ac:dyDescent="0.2">
      <c r="A11" s="45">
        <v>1116</v>
      </c>
      <c r="B11" s="43" t="s">
        <v>570</v>
      </c>
      <c r="C11" s="47">
        <v>206080.6</v>
      </c>
    </row>
    <row r="12" spans="1:8" x14ac:dyDescent="0.2">
      <c r="A12" s="45">
        <v>1121</v>
      </c>
      <c r="B12" s="43" t="s">
        <v>235</v>
      </c>
      <c r="C12" s="47">
        <v>0</v>
      </c>
    </row>
    <row r="13" spans="1:8" x14ac:dyDescent="0.2">
      <c r="A13" s="45">
        <v>1211</v>
      </c>
      <c r="B13" s="43" t="s">
        <v>236</v>
      </c>
      <c r="C13" s="47">
        <v>0</v>
      </c>
    </row>
    <row r="15" spans="1:8" x14ac:dyDescent="0.2">
      <c r="A15" s="42" t="s">
        <v>192</v>
      </c>
      <c r="B15" s="42"/>
      <c r="C15" s="42"/>
      <c r="D15" s="42"/>
      <c r="E15" s="42"/>
      <c r="F15" s="42"/>
      <c r="G15" s="42"/>
      <c r="H15" s="42"/>
    </row>
    <row r="16" spans="1:8" x14ac:dyDescent="0.2">
      <c r="A16" s="44" t="s">
        <v>188</v>
      </c>
      <c r="B16" s="44" t="s">
        <v>184</v>
      </c>
      <c r="C16" s="44" t="s">
        <v>185</v>
      </c>
      <c r="D16" s="44">
        <v>2017</v>
      </c>
      <c r="E16" s="44">
        <f>D16-1</f>
        <v>2016</v>
      </c>
      <c r="F16" s="44">
        <f>E16-1</f>
        <v>2015</v>
      </c>
      <c r="G16" s="44">
        <f>F16-1</f>
        <v>2014</v>
      </c>
      <c r="H16" s="44" t="s">
        <v>224</v>
      </c>
    </row>
    <row r="17" spans="1:8" x14ac:dyDescent="0.2">
      <c r="A17" s="45">
        <v>1122</v>
      </c>
      <c r="B17" s="43" t="s">
        <v>237</v>
      </c>
      <c r="C17" s="47">
        <v>4024710.79</v>
      </c>
      <c r="D17" s="47">
        <v>4874638.2300000004</v>
      </c>
      <c r="E17" s="47">
        <v>4108691.21</v>
      </c>
      <c r="F17" s="47">
        <v>0</v>
      </c>
      <c r="G17" s="47">
        <v>0</v>
      </c>
    </row>
    <row r="18" spans="1:8" x14ac:dyDescent="0.2">
      <c r="A18" s="45">
        <v>1124</v>
      </c>
      <c r="B18" s="43" t="s">
        <v>238</v>
      </c>
      <c r="C18" s="47">
        <v>-0.68</v>
      </c>
      <c r="D18" s="47">
        <v>-0.68</v>
      </c>
      <c r="E18" s="47">
        <v>-0.68</v>
      </c>
      <c r="F18" s="47">
        <v>0</v>
      </c>
      <c r="G18" s="47">
        <v>0</v>
      </c>
    </row>
    <row r="20" spans="1:8" x14ac:dyDescent="0.2">
      <c r="A20" s="42" t="s">
        <v>193</v>
      </c>
      <c r="B20" s="42"/>
      <c r="C20" s="42"/>
      <c r="D20" s="42"/>
      <c r="E20" s="42"/>
      <c r="F20" s="42"/>
      <c r="G20" s="42"/>
      <c r="H20" s="42"/>
    </row>
    <row r="21" spans="1:8" x14ac:dyDescent="0.2">
      <c r="A21" s="44" t="s">
        <v>188</v>
      </c>
      <c r="B21" s="44" t="s">
        <v>184</v>
      </c>
      <c r="C21" s="44" t="s">
        <v>185</v>
      </c>
      <c r="D21" s="44" t="s">
        <v>239</v>
      </c>
      <c r="E21" s="44" t="s">
        <v>240</v>
      </c>
      <c r="F21" s="44" t="s">
        <v>241</v>
      </c>
      <c r="G21" s="44" t="s">
        <v>242</v>
      </c>
      <c r="H21" s="44" t="s">
        <v>243</v>
      </c>
    </row>
    <row r="22" spans="1:8" x14ac:dyDescent="0.2">
      <c r="A22" s="45">
        <v>1123</v>
      </c>
      <c r="B22" s="43" t="s">
        <v>244</v>
      </c>
      <c r="C22" s="47">
        <v>10000</v>
      </c>
      <c r="D22" s="47">
        <v>10000</v>
      </c>
      <c r="E22" s="47">
        <v>0</v>
      </c>
      <c r="F22" s="47">
        <v>0</v>
      </c>
      <c r="G22" s="47">
        <v>0</v>
      </c>
    </row>
    <row r="23" spans="1:8" x14ac:dyDescent="0.2">
      <c r="A23" s="45">
        <v>1125</v>
      </c>
      <c r="B23" s="43" t="s">
        <v>245</v>
      </c>
      <c r="C23" s="47">
        <v>17000</v>
      </c>
      <c r="D23" s="47">
        <v>17000</v>
      </c>
      <c r="E23" s="47">
        <v>0</v>
      </c>
      <c r="F23" s="47">
        <v>0</v>
      </c>
      <c r="G23" s="47">
        <v>0</v>
      </c>
    </row>
    <row r="24" spans="1:8" x14ac:dyDescent="0.2">
      <c r="A24" s="45">
        <v>1131</v>
      </c>
      <c r="B24" s="43" t="s">
        <v>246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8" x14ac:dyDescent="0.2">
      <c r="A25" s="45">
        <v>1132</v>
      </c>
      <c r="B25" s="43" t="s">
        <v>247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8" x14ac:dyDescent="0.2">
      <c r="A26" s="45">
        <v>1133</v>
      </c>
      <c r="B26" s="43" t="s">
        <v>248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8" x14ac:dyDescent="0.2">
      <c r="A27" s="45">
        <v>1134</v>
      </c>
      <c r="B27" s="43" t="s">
        <v>249</v>
      </c>
      <c r="C27" s="47">
        <v>379211.42</v>
      </c>
      <c r="D27" s="47">
        <v>379211.42</v>
      </c>
      <c r="E27" s="47">
        <v>0</v>
      </c>
      <c r="F27" s="47">
        <v>0</v>
      </c>
      <c r="G27" s="47">
        <v>0</v>
      </c>
    </row>
    <row r="28" spans="1:8" x14ac:dyDescent="0.2">
      <c r="A28" s="45">
        <v>1139</v>
      </c>
      <c r="B28" s="43" t="s">
        <v>250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30" spans="1:8" x14ac:dyDescent="0.2">
      <c r="A30" s="42" t="s">
        <v>251</v>
      </c>
      <c r="B30" s="42"/>
      <c r="C30" s="42"/>
      <c r="D30" s="42"/>
      <c r="E30" s="42"/>
      <c r="F30" s="42"/>
      <c r="G30" s="42"/>
      <c r="H30" s="42"/>
    </row>
    <row r="31" spans="1:8" x14ac:dyDescent="0.2">
      <c r="A31" s="44" t="s">
        <v>188</v>
      </c>
      <c r="B31" s="44" t="s">
        <v>184</v>
      </c>
      <c r="C31" s="44" t="s">
        <v>185</v>
      </c>
      <c r="D31" s="44" t="s">
        <v>196</v>
      </c>
      <c r="E31" s="44" t="s">
        <v>195</v>
      </c>
      <c r="F31" s="44" t="s">
        <v>252</v>
      </c>
      <c r="G31" s="44" t="s">
        <v>198</v>
      </c>
      <c r="H31" s="44"/>
    </row>
    <row r="32" spans="1:8" x14ac:dyDescent="0.2">
      <c r="A32" s="45">
        <v>1140</v>
      </c>
      <c r="B32" s="43" t="s">
        <v>253</v>
      </c>
      <c r="C32" s="47">
        <f>SUM(C33:C37)</f>
        <v>0</v>
      </c>
    </row>
    <row r="33" spans="1:8" x14ac:dyDescent="0.2">
      <c r="A33" s="45">
        <v>1141</v>
      </c>
      <c r="B33" s="43" t="s">
        <v>254</v>
      </c>
      <c r="C33" s="47">
        <v>0</v>
      </c>
    </row>
    <row r="34" spans="1:8" x14ac:dyDescent="0.2">
      <c r="A34" s="45">
        <v>1142</v>
      </c>
      <c r="B34" s="43" t="s">
        <v>255</v>
      </c>
      <c r="C34" s="47">
        <v>0</v>
      </c>
    </row>
    <row r="35" spans="1:8" x14ac:dyDescent="0.2">
      <c r="A35" s="45">
        <v>1143</v>
      </c>
      <c r="B35" s="43" t="s">
        <v>256</v>
      </c>
      <c r="C35" s="47">
        <v>0</v>
      </c>
    </row>
    <row r="36" spans="1:8" x14ac:dyDescent="0.2">
      <c r="A36" s="45">
        <v>1144</v>
      </c>
      <c r="B36" s="43" t="s">
        <v>257</v>
      </c>
      <c r="C36" s="47">
        <v>0</v>
      </c>
    </row>
    <row r="37" spans="1:8" x14ac:dyDescent="0.2">
      <c r="A37" s="45">
        <v>1145</v>
      </c>
      <c r="B37" s="43" t="s">
        <v>258</v>
      </c>
      <c r="C37" s="47">
        <v>0</v>
      </c>
    </row>
    <row r="39" spans="1:8" x14ac:dyDescent="0.2">
      <c r="A39" s="42" t="s">
        <v>259</v>
      </c>
      <c r="B39" s="42"/>
      <c r="C39" s="42"/>
      <c r="D39" s="42"/>
      <c r="E39" s="42"/>
      <c r="F39" s="42"/>
      <c r="G39" s="42"/>
      <c r="H39" s="42"/>
    </row>
    <row r="40" spans="1:8" x14ac:dyDescent="0.2">
      <c r="A40" s="44" t="s">
        <v>188</v>
      </c>
      <c r="B40" s="44" t="s">
        <v>184</v>
      </c>
      <c r="C40" s="44" t="s">
        <v>185</v>
      </c>
      <c r="D40" s="44" t="s">
        <v>194</v>
      </c>
      <c r="E40" s="44" t="s">
        <v>197</v>
      </c>
      <c r="F40" s="44" t="s">
        <v>260</v>
      </c>
      <c r="G40" s="44"/>
      <c r="H40" s="44"/>
    </row>
    <row r="41" spans="1:8" x14ac:dyDescent="0.2">
      <c r="A41" s="45">
        <v>1150</v>
      </c>
      <c r="B41" s="43" t="s">
        <v>261</v>
      </c>
      <c r="C41" s="47">
        <v>0</v>
      </c>
    </row>
    <row r="42" spans="1:8" x14ac:dyDescent="0.2">
      <c r="A42" s="45">
        <v>1151</v>
      </c>
      <c r="B42" s="43" t="s">
        <v>262</v>
      </c>
      <c r="C42" s="47">
        <v>1019800.68</v>
      </c>
    </row>
    <row r="44" spans="1:8" x14ac:dyDescent="0.2">
      <c r="A44" s="42" t="s">
        <v>199</v>
      </c>
      <c r="B44" s="42"/>
      <c r="C44" s="42"/>
      <c r="D44" s="42"/>
      <c r="E44" s="42"/>
      <c r="F44" s="42"/>
      <c r="G44" s="42"/>
      <c r="H44" s="42"/>
    </row>
    <row r="45" spans="1:8" x14ac:dyDescent="0.2">
      <c r="A45" s="44" t="s">
        <v>188</v>
      </c>
      <c r="B45" s="44" t="s">
        <v>184</v>
      </c>
      <c r="C45" s="44" t="s">
        <v>185</v>
      </c>
      <c r="D45" s="44" t="s">
        <v>187</v>
      </c>
      <c r="E45" s="44" t="s">
        <v>243</v>
      </c>
      <c r="F45" s="44"/>
      <c r="G45" s="44"/>
      <c r="H45" s="44"/>
    </row>
    <row r="46" spans="1:8" x14ac:dyDescent="0.2">
      <c r="A46" s="45">
        <v>1213</v>
      </c>
      <c r="B46" s="43" t="s">
        <v>263</v>
      </c>
      <c r="C46" s="47">
        <v>0</v>
      </c>
    </row>
    <row r="48" spans="1:8" x14ac:dyDescent="0.2">
      <c r="A48" s="42" t="s">
        <v>200</v>
      </c>
      <c r="B48" s="42"/>
      <c r="C48" s="42"/>
      <c r="D48" s="42"/>
      <c r="E48" s="42"/>
      <c r="F48" s="42"/>
      <c r="G48" s="42"/>
      <c r="H48" s="42"/>
    </row>
    <row r="49" spans="1:9" x14ac:dyDescent="0.2">
      <c r="A49" s="44" t="s">
        <v>188</v>
      </c>
      <c r="B49" s="44" t="s">
        <v>184</v>
      </c>
      <c r="C49" s="44" t="s">
        <v>185</v>
      </c>
      <c r="D49" s="44"/>
      <c r="E49" s="44"/>
      <c r="F49" s="44"/>
      <c r="G49" s="44"/>
      <c r="H49" s="44"/>
    </row>
    <row r="50" spans="1:9" x14ac:dyDescent="0.2">
      <c r="A50" s="45">
        <v>1214</v>
      </c>
      <c r="B50" s="43" t="s">
        <v>264</v>
      </c>
      <c r="C50" s="47">
        <v>0</v>
      </c>
    </row>
    <row r="52" spans="1:9" x14ac:dyDescent="0.2">
      <c r="A52" s="42" t="s">
        <v>204</v>
      </c>
      <c r="B52" s="42"/>
      <c r="C52" s="42"/>
      <c r="D52" s="42"/>
      <c r="E52" s="42"/>
      <c r="F52" s="42"/>
      <c r="G52" s="42"/>
      <c r="H52" s="42"/>
      <c r="I52" s="42"/>
    </row>
    <row r="53" spans="1:9" x14ac:dyDescent="0.2">
      <c r="A53" s="44" t="s">
        <v>188</v>
      </c>
      <c r="B53" s="44" t="s">
        <v>184</v>
      </c>
      <c r="C53" s="44" t="s">
        <v>185</v>
      </c>
      <c r="D53" s="44" t="s">
        <v>201</v>
      </c>
      <c r="E53" s="44" t="s">
        <v>202</v>
      </c>
      <c r="F53" s="44" t="s">
        <v>194</v>
      </c>
      <c r="G53" s="44" t="s">
        <v>265</v>
      </c>
      <c r="H53" s="44" t="s">
        <v>203</v>
      </c>
      <c r="I53" s="44" t="s">
        <v>266</v>
      </c>
    </row>
    <row r="54" spans="1:9" x14ac:dyDescent="0.2">
      <c r="A54" s="45">
        <v>1230</v>
      </c>
      <c r="B54" s="43" t="s">
        <v>267</v>
      </c>
      <c r="C54" s="47">
        <f>SUM(C55:C61)</f>
        <v>105945209.82000001</v>
      </c>
      <c r="D54" s="47">
        <f t="shared" ref="D54:E54" si="0">SUM(D55:D61)</f>
        <v>0</v>
      </c>
      <c r="E54" s="47">
        <f t="shared" si="0"/>
        <v>28283048</v>
      </c>
    </row>
    <row r="55" spans="1:9" x14ac:dyDescent="0.2">
      <c r="A55" s="45">
        <v>1231</v>
      </c>
      <c r="B55" s="43" t="s">
        <v>268</v>
      </c>
      <c r="C55" s="47">
        <v>2503837.42</v>
      </c>
      <c r="D55" s="47">
        <v>0</v>
      </c>
      <c r="E55" s="47">
        <v>0</v>
      </c>
    </row>
    <row r="56" spans="1:9" x14ac:dyDescent="0.2">
      <c r="A56" s="45">
        <v>1232</v>
      </c>
      <c r="B56" s="43" t="s">
        <v>269</v>
      </c>
      <c r="C56" s="47">
        <v>0</v>
      </c>
      <c r="D56" s="47">
        <v>0</v>
      </c>
      <c r="E56" s="47">
        <v>0</v>
      </c>
    </row>
    <row r="57" spans="1:9" x14ac:dyDescent="0.2">
      <c r="A57" s="45">
        <v>1233</v>
      </c>
      <c r="B57" s="43" t="s">
        <v>270</v>
      </c>
      <c r="C57" s="47">
        <v>3342729.2</v>
      </c>
      <c r="D57" s="47">
        <v>0</v>
      </c>
      <c r="E57" s="47">
        <v>1768100.91</v>
      </c>
    </row>
    <row r="58" spans="1:9" x14ac:dyDescent="0.2">
      <c r="A58" s="45">
        <v>1234</v>
      </c>
      <c r="B58" s="43" t="s">
        <v>271</v>
      </c>
      <c r="C58" s="47">
        <v>93577173.790000007</v>
      </c>
      <c r="D58" s="47">
        <v>0</v>
      </c>
      <c r="E58" s="47">
        <v>26514947.09</v>
      </c>
    </row>
    <row r="59" spans="1:9" x14ac:dyDescent="0.2">
      <c r="A59" s="45">
        <v>1235</v>
      </c>
      <c r="B59" s="43" t="s">
        <v>272</v>
      </c>
      <c r="C59" s="47">
        <v>6521469.4100000001</v>
      </c>
      <c r="D59" s="47">
        <v>0</v>
      </c>
      <c r="E59" s="47">
        <v>0</v>
      </c>
    </row>
    <row r="60" spans="1:9" x14ac:dyDescent="0.2">
      <c r="A60" s="45">
        <v>1236</v>
      </c>
      <c r="B60" s="43" t="s">
        <v>273</v>
      </c>
      <c r="C60" s="47">
        <v>0</v>
      </c>
      <c r="D60" s="47">
        <v>0</v>
      </c>
      <c r="E60" s="47">
        <v>0</v>
      </c>
    </row>
    <row r="61" spans="1:9" x14ac:dyDescent="0.2">
      <c r="A61" s="45">
        <v>1239</v>
      </c>
      <c r="B61" s="43" t="s">
        <v>274</v>
      </c>
      <c r="C61" s="47">
        <v>0</v>
      </c>
      <c r="D61" s="47">
        <v>0</v>
      </c>
      <c r="E61" s="47">
        <v>0</v>
      </c>
    </row>
    <row r="62" spans="1:9" x14ac:dyDescent="0.2">
      <c r="A62" s="45">
        <v>1240</v>
      </c>
      <c r="B62" s="43" t="s">
        <v>275</v>
      </c>
      <c r="C62" s="47">
        <f>SUM(C63:C70)</f>
        <v>15376431.210000001</v>
      </c>
      <c r="D62" s="47">
        <f t="shared" ref="D62:E62" si="1">SUM(D63:D70)</f>
        <v>0</v>
      </c>
      <c r="E62" s="47">
        <f t="shared" si="1"/>
        <v>7657200.04</v>
      </c>
    </row>
    <row r="63" spans="1:9" x14ac:dyDescent="0.2">
      <c r="A63" s="45">
        <v>1241</v>
      </c>
      <c r="B63" s="43" t="s">
        <v>276</v>
      </c>
      <c r="C63" s="47">
        <v>2976565.12</v>
      </c>
      <c r="D63" s="47">
        <v>0</v>
      </c>
      <c r="E63" s="47">
        <f>529891.44+1799131.49+3848.1</f>
        <v>2332871.0299999998</v>
      </c>
    </row>
    <row r="64" spans="1:9" x14ac:dyDescent="0.2">
      <c r="A64" s="45">
        <v>1242</v>
      </c>
      <c r="B64" s="43" t="s">
        <v>277</v>
      </c>
      <c r="C64" s="47">
        <v>210697.31</v>
      </c>
      <c r="D64" s="47">
        <v>0</v>
      </c>
      <c r="E64" s="47">
        <f>10077.18+17620.96+1646.6</f>
        <v>29344.739999999998</v>
      </c>
    </row>
    <row r="65" spans="1:9" x14ac:dyDescent="0.2">
      <c r="A65" s="45">
        <v>1243</v>
      </c>
      <c r="B65" s="43" t="s">
        <v>278</v>
      </c>
      <c r="C65" s="47">
        <v>11270.4</v>
      </c>
      <c r="D65" s="47">
        <v>0</v>
      </c>
      <c r="E65" s="47">
        <v>350.51</v>
      </c>
    </row>
    <row r="66" spans="1:9" x14ac:dyDescent="0.2">
      <c r="A66" s="45">
        <v>1244</v>
      </c>
      <c r="B66" s="43" t="s">
        <v>279</v>
      </c>
      <c r="C66" s="47">
        <v>8204915.0899999999</v>
      </c>
      <c r="D66" s="47">
        <v>0</v>
      </c>
      <c r="E66" s="47">
        <f>1980023.66+4186.27+852822.02</f>
        <v>2837031.95</v>
      </c>
    </row>
    <row r="67" spans="1:9" x14ac:dyDescent="0.2">
      <c r="A67" s="45">
        <v>1245</v>
      </c>
      <c r="B67" s="43" t="s">
        <v>280</v>
      </c>
      <c r="C67" s="47">
        <v>0</v>
      </c>
      <c r="D67" s="47">
        <v>0</v>
      </c>
      <c r="E67" s="47">
        <v>0</v>
      </c>
    </row>
    <row r="68" spans="1:9" x14ac:dyDescent="0.2">
      <c r="A68" s="45">
        <v>1246</v>
      </c>
      <c r="B68" s="43" t="s">
        <v>281</v>
      </c>
      <c r="C68" s="47">
        <v>3972983.29</v>
      </c>
      <c r="D68" s="47">
        <v>0</v>
      </c>
      <c r="E68" s="47">
        <f>1899305.83+9691.34+226416.52+5084.9+63163.44+253939.78</f>
        <v>2457601.8099999996</v>
      </c>
    </row>
    <row r="69" spans="1:9" x14ac:dyDescent="0.2">
      <c r="A69" s="45">
        <v>1247</v>
      </c>
      <c r="B69" s="43" t="s">
        <v>282</v>
      </c>
      <c r="C69" s="47">
        <v>0</v>
      </c>
      <c r="D69" s="47">
        <v>0</v>
      </c>
      <c r="E69" s="47">
        <v>0</v>
      </c>
    </row>
    <row r="70" spans="1:9" x14ac:dyDescent="0.2">
      <c r="A70" s="45">
        <v>1248</v>
      </c>
      <c r="B70" s="43" t="s">
        <v>283</v>
      </c>
      <c r="C70" s="47">
        <v>0</v>
      </c>
      <c r="D70" s="47">
        <v>0</v>
      </c>
      <c r="E70" s="47">
        <v>0</v>
      </c>
    </row>
    <row r="72" spans="1:9" x14ac:dyDescent="0.2">
      <c r="A72" s="42" t="s">
        <v>205</v>
      </c>
      <c r="B72" s="42"/>
      <c r="C72" s="42"/>
      <c r="D72" s="42"/>
      <c r="E72" s="42"/>
      <c r="F72" s="42"/>
      <c r="G72" s="42"/>
      <c r="H72" s="42"/>
      <c r="I72" s="42"/>
    </row>
    <row r="73" spans="1:9" x14ac:dyDescent="0.2">
      <c r="A73" s="44" t="s">
        <v>188</v>
      </c>
      <c r="B73" s="44" t="s">
        <v>184</v>
      </c>
      <c r="C73" s="44" t="s">
        <v>185</v>
      </c>
      <c r="D73" s="44" t="s">
        <v>206</v>
      </c>
      <c r="E73" s="44" t="s">
        <v>284</v>
      </c>
      <c r="F73" s="44" t="s">
        <v>194</v>
      </c>
      <c r="G73" s="44" t="s">
        <v>265</v>
      </c>
      <c r="H73" s="44" t="s">
        <v>203</v>
      </c>
      <c r="I73" s="44" t="s">
        <v>266</v>
      </c>
    </row>
    <row r="74" spans="1:9" x14ac:dyDescent="0.2">
      <c r="A74" s="45">
        <v>1250</v>
      </c>
      <c r="B74" s="43" t="s">
        <v>285</v>
      </c>
      <c r="C74" s="47">
        <f>SUM(C75:C79)</f>
        <v>6712462.3600000003</v>
      </c>
      <c r="D74" s="47">
        <f t="shared" ref="D74:E74" si="2">SUM(D75:D79)</f>
        <v>0</v>
      </c>
      <c r="E74" s="47">
        <f t="shared" si="2"/>
        <v>5403360.2299999995</v>
      </c>
    </row>
    <row r="75" spans="1:9" x14ac:dyDescent="0.2">
      <c r="A75" s="45">
        <v>1251</v>
      </c>
      <c r="B75" s="43" t="s">
        <v>286</v>
      </c>
      <c r="C75" s="47">
        <v>38734.32</v>
      </c>
      <c r="D75" s="47">
        <v>0</v>
      </c>
      <c r="E75" s="47">
        <v>1285.68</v>
      </c>
    </row>
    <row r="76" spans="1:9" x14ac:dyDescent="0.2">
      <c r="A76" s="45">
        <v>1252</v>
      </c>
      <c r="B76" s="43" t="s">
        <v>287</v>
      </c>
      <c r="C76" s="47">
        <v>0</v>
      </c>
      <c r="D76" s="47">
        <v>0</v>
      </c>
      <c r="E76" s="47">
        <v>0</v>
      </c>
    </row>
    <row r="77" spans="1:9" x14ac:dyDescent="0.2">
      <c r="A77" s="45">
        <v>1253</v>
      </c>
      <c r="B77" s="43" t="s">
        <v>288</v>
      </c>
      <c r="C77" s="47">
        <v>6451063</v>
      </c>
      <c r="D77" s="47">
        <v>0</v>
      </c>
      <c r="E77" s="47">
        <v>5323917.25</v>
      </c>
    </row>
    <row r="78" spans="1:9" x14ac:dyDescent="0.2">
      <c r="A78" s="45">
        <v>1254</v>
      </c>
      <c r="B78" s="43" t="s">
        <v>289</v>
      </c>
      <c r="C78" s="47">
        <v>222665.04</v>
      </c>
      <c r="D78" s="47">
        <v>0</v>
      </c>
      <c r="E78" s="47">
        <v>78157.3</v>
      </c>
    </row>
    <row r="79" spans="1:9" x14ac:dyDescent="0.2">
      <c r="A79" s="45">
        <v>1259</v>
      </c>
      <c r="B79" s="43" t="s">
        <v>290</v>
      </c>
      <c r="C79" s="47">
        <v>0</v>
      </c>
      <c r="D79" s="47">
        <v>0</v>
      </c>
      <c r="E79" s="47">
        <v>0</v>
      </c>
    </row>
    <row r="80" spans="1:9" x14ac:dyDescent="0.2">
      <c r="A80" s="45">
        <v>1270</v>
      </c>
      <c r="B80" s="43" t="s">
        <v>291</v>
      </c>
      <c r="C80" s="116">
        <f>SUM(C81:C86)</f>
        <v>3798515.55</v>
      </c>
      <c r="D80" s="47">
        <f t="shared" ref="D80:E80" si="3">SUM(D81:D86)</f>
        <v>0</v>
      </c>
      <c r="E80" s="47">
        <f t="shared" si="3"/>
        <v>2467892.7000000002</v>
      </c>
    </row>
    <row r="81" spans="1:8" x14ac:dyDescent="0.2">
      <c r="A81" s="45">
        <v>1271</v>
      </c>
      <c r="B81" s="43" t="s">
        <v>292</v>
      </c>
      <c r="C81" s="47">
        <v>1001602.46</v>
      </c>
      <c r="D81" s="47">
        <v>0</v>
      </c>
      <c r="E81" s="47">
        <v>0</v>
      </c>
    </row>
    <row r="82" spans="1:8" x14ac:dyDescent="0.2">
      <c r="A82" s="45">
        <v>1272</v>
      </c>
      <c r="B82" s="43" t="s">
        <v>293</v>
      </c>
      <c r="C82" s="47">
        <v>0</v>
      </c>
      <c r="D82" s="47">
        <v>0</v>
      </c>
      <c r="E82" s="47">
        <v>0</v>
      </c>
    </row>
    <row r="83" spans="1:8" x14ac:dyDescent="0.2">
      <c r="A83" s="45">
        <v>1273</v>
      </c>
      <c r="B83" s="43" t="s">
        <v>294</v>
      </c>
      <c r="C83" s="47">
        <v>2796913.09</v>
      </c>
      <c r="D83" s="47">
        <v>0</v>
      </c>
      <c r="E83" s="47">
        <v>2467892.7000000002</v>
      </c>
    </row>
    <row r="84" spans="1:8" x14ac:dyDescent="0.2">
      <c r="A84" s="45">
        <v>1274</v>
      </c>
      <c r="B84" s="43" t="s">
        <v>295</v>
      </c>
      <c r="C84" s="47">
        <v>0</v>
      </c>
      <c r="D84" s="47">
        <v>0</v>
      </c>
      <c r="E84" s="47">
        <v>0</v>
      </c>
    </row>
    <row r="85" spans="1:8" x14ac:dyDescent="0.2">
      <c r="A85" s="45">
        <v>1275</v>
      </c>
      <c r="B85" s="43" t="s">
        <v>296</v>
      </c>
      <c r="C85" s="47">
        <v>0</v>
      </c>
      <c r="D85" s="47">
        <v>0</v>
      </c>
      <c r="E85" s="47">
        <v>0</v>
      </c>
    </row>
    <row r="86" spans="1:8" x14ac:dyDescent="0.2">
      <c r="A86" s="45">
        <v>1279</v>
      </c>
      <c r="B86" s="43" t="s">
        <v>297</v>
      </c>
      <c r="C86" s="47">
        <v>0</v>
      </c>
      <c r="D86" s="47">
        <v>0</v>
      </c>
      <c r="E86" s="47">
        <v>0</v>
      </c>
    </row>
    <row r="88" spans="1:8" x14ac:dyDescent="0.2">
      <c r="A88" s="42" t="s">
        <v>207</v>
      </c>
      <c r="B88" s="42"/>
      <c r="C88" s="42"/>
      <c r="D88" s="42"/>
      <c r="E88" s="42"/>
      <c r="F88" s="42"/>
      <c r="G88" s="42"/>
      <c r="H88" s="42"/>
    </row>
    <row r="89" spans="1:8" x14ac:dyDescent="0.2">
      <c r="A89" s="44" t="s">
        <v>188</v>
      </c>
      <c r="B89" s="44" t="s">
        <v>184</v>
      </c>
      <c r="C89" s="44" t="s">
        <v>185</v>
      </c>
      <c r="D89" s="44" t="s">
        <v>298</v>
      </c>
      <c r="E89" s="44"/>
      <c r="F89" s="44"/>
      <c r="G89" s="44"/>
      <c r="H89" s="44"/>
    </row>
    <row r="90" spans="1:8" x14ac:dyDescent="0.2">
      <c r="A90" s="45">
        <v>1160</v>
      </c>
      <c r="B90" s="43" t="s">
        <v>299</v>
      </c>
      <c r="C90" s="47">
        <f>SUM(C91:C92)</f>
        <v>0</v>
      </c>
    </row>
    <row r="91" spans="1:8" x14ac:dyDescent="0.2">
      <c r="A91" s="45">
        <v>1161</v>
      </c>
      <c r="B91" s="43" t="s">
        <v>300</v>
      </c>
      <c r="C91" s="47">
        <v>0</v>
      </c>
    </row>
    <row r="92" spans="1:8" x14ac:dyDescent="0.2">
      <c r="A92" s="45">
        <v>1162</v>
      </c>
      <c r="B92" s="43" t="s">
        <v>301</v>
      </c>
      <c r="C92" s="47">
        <v>0</v>
      </c>
    </row>
    <row r="94" spans="1:8" x14ac:dyDescent="0.2">
      <c r="A94" s="42" t="s">
        <v>208</v>
      </c>
      <c r="B94" s="42"/>
      <c r="C94" s="42"/>
      <c r="D94" s="42"/>
      <c r="E94" s="42"/>
      <c r="F94" s="42"/>
      <c r="G94" s="42"/>
      <c r="H94" s="42"/>
    </row>
    <row r="95" spans="1:8" x14ac:dyDescent="0.2">
      <c r="A95" s="44" t="s">
        <v>188</v>
      </c>
      <c r="B95" s="44" t="s">
        <v>184</v>
      </c>
      <c r="C95" s="44" t="s">
        <v>185</v>
      </c>
      <c r="D95" s="44" t="s">
        <v>243</v>
      </c>
      <c r="E95" s="44"/>
      <c r="F95" s="44"/>
      <c r="G95" s="44"/>
      <c r="H95" s="44"/>
    </row>
    <row r="96" spans="1:8" x14ac:dyDescent="0.2">
      <c r="A96" s="45">
        <v>1290</v>
      </c>
      <c r="B96" s="43" t="s">
        <v>302</v>
      </c>
      <c r="C96" s="47">
        <f>SUM(C97:C99)</f>
        <v>0</v>
      </c>
    </row>
    <row r="97" spans="1:8" x14ac:dyDescent="0.2">
      <c r="A97" s="45">
        <v>1291</v>
      </c>
      <c r="B97" s="43" t="s">
        <v>303</v>
      </c>
      <c r="C97" s="47">
        <v>0</v>
      </c>
    </row>
    <row r="98" spans="1:8" x14ac:dyDescent="0.2">
      <c r="A98" s="45">
        <v>1292</v>
      </c>
      <c r="B98" s="43" t="s">
        <v>304</v>
      </c>
      <c r="C98" s="47">
        <v>0</v>
      </c>
    </row>
    <row r="99" spans="1:8" x14ac:dyDescent="0.2">
      <c r="A99" s="45">
        <v>1293</v>
      </c>
      <c r="B99" s="43" t="s">
        <v>305</v>
      </c>
      <c r="C99" s="47">
        <v>0</v>
      </c>
    </row>
    <row r="101" spans="1:8" x14ac:dyDescent="0.2">
      <c r="A101" s="42" t="s">
        <v>209</v>
      </c>
      <c r="B101" s="42"/>
      <c r="C101" s="42"/>
      <c r="D101" s="42"/>
      <c r="E101" s="42"/>
      <c r="F101" s="42"/>
      <c r="G101" s="42"/>
      <c r="H101" s="42"/>
    </row>
    <row r="102" spans="1:8" x14ac:dyDescent="0.2">
      <c r="A102" s="44" t="s">
        <v>188</v>
      </c>
      <c r="B102" s="44" t="s">
        <v>184</v>
      </c>
      <c r="C102" s="44" t="s">
        <v>185</v>
      </c>
      <c r="D102" s="44" t="s">
        <v>239</v>
      </c>
      <c r="E102" s="44" t="s">
        <v>240</v>
      </c>
      <c r="F102" s="44" t="s">
        <v>241</v>
      </c>
      <c r="G102" s="44" t="s">
        <v>306</v>
      </c>
      <c r="H102" s="44" t="s">
        <v>307</v>
      </c>
    </row>
    <row r="103" spans="1:8" x14ac:dyDescent="0.2">
      <c r="A103" s="45">
        <v>2110</v>
      </c>
      <c r="B103" s="43" t="s">
        <v>308</v>
      </c>
      <c r="C103" s="47">
        <f>SUM(C104:C112)</f>
        <v>133927.20000000007</v>
      </c>
      <c r="D103" s="47">
        <f>SUM(D104:D112)</f>
        <v>133927.20000000007</v>
      </c>
      <c r="E103" s="47">
        <f t="shared" ref="E103" si="4">SUM(E104:E112)</f>
        <v>0</v>
      </c>
      <c r="F103" s="47">
        <v>0</v>
      </c>
      <c r="G103" s="47">
        <v>0</v>
      </c>
    </row>
    <row r="104" spans="1:8" x14ac:dyDescent="0.2">
      <c r="A104" s="45">
        <v>2111</v>
      </c>
      <c r="B104" s="43" t="s">
        <v>309</v>
      </c>
      <c r="C104" s="47">
        <v>69559.37</v>
      </c>
      <c r="D104" s="47">
        <v>69559.37</v>
      </c>
      <c r="E104" s="47">
        <v>0</v>
      </c>
      <c r="F104" s="47">
        <v>0</v>
      </c>
      <c r="G104" s="47">
        <v>0</v>
      </c>
    </row>
    <row r="105" spans="1:8" x14ac:dyDescent="0.2">
      <c r="A105" s="45">
        <v>2112</v>
      </c>
      <c r="B105" s="43" t="s">
        <v>310</v>
      </c>
      <c r="C105" s="47">
        <v>-327860.46999999997</v>
      </c>
      <c r="D105" s="47">
        <v>-327860.46999999997</v>
      </c>
      <c r="E105" s="47">
        <v>0</v>
      </c>
      <c r="F105" s="47">
        <v>0</v>
      </c>
      <c r="G105" s="47">
        <v>0</v>
      </c>
    </row>
    <row r="106" spans="1:8" x14ac:dyDescent="0.2">
      <c r="A106" s="45">
        <v>2113</v>
      </c>
      <c r="B106" s="43" t="s">
        <v>311</v>
      </c>
      <c r="C106" s="47">
        <v>-537671.86</v>
      </c>
      <c r="D106" s="47">
        <v>-537671.86</v>
      </c>
      <c r="E106" s="47">
        <v>0</v>
      </c>
      <c r="F106" s="47">
        <v>0</v>
      </c>
      <c r="G106" s="47">
        <v>0</v>
      </c>
    </row>
    <row r="107" spans="1:8" x14ac:dyDescent="0.2">
      <c r="A107" s="45">
        <v>2114</v>
      </c>
      <c r="B107" s="43" t="s">
        <v>312</v>
      </c>
      <c r="C107" s="47">
        <v>0</v>
      </c>
      <c r="D107" s="47">
        <v>0</v>
      </c>
      <c r="E107" s="47">
        <v>0</v>
      </c>
      <c r="F107" s="47">
        <v>0</v>
      </c>
      <c r="G107" s="47">
        <v>0</v>
      </c>
    </row>
    <row r="108" spans="1:8" x14ac:dyDescent="0.2">
      <c r="A108" s="45">
        <v>2115</v>
      </c>
      <c r="B108" s="43" t="s">
        <v>313</v>
      </c>
      <c r="C108" s="47">
        <v>0</v>
      </c>
      <c r="D108" s="47">
        <v>0</v>
      </c>
      <c r="E108" s="47">
        <v>0</v>
      </c>
      <c r="F108" s="47">
        <v>0</v>
      </c>
      <c r="G108" s="47">
        <v>0</v>
      </c>
    </row>
    <row r="109" spans="1:8" x14ac:dyDescent="0.2">
      <c r="A109" s="45">
        <v>2116</v>
      </c>
      <c r="B109" s="43" t="s">
        <v>314</v>
      </c>
      <c r="C109" s="47">
        <v>0</v>
      </c>
      <c r="D109" s="47">
        <v>0</v>
      </c>
      <c r="E109" s="47">
        <v>0</v>
      </c>
      <c r="F109" s="47">
        <v>0</v>
      </c>
      <c r="G109" s="47">
        <v>0</v>
      </c>
    </row>
    <row r="110" spans="1:8" x14ac:dyDescent="0.2">
      <c r="A110" s="45">
        <v>2117</v>
      </c>
      <c r="B110" s="43" t="s">
        <v>315</v>
      </c>
      <c r="C110" s="47">
        <v>154988</v>
      </c>
      <c r="D110" s="47">
        <v>154988</v>
      </c>
      <c r="E110" s="47">
        <v>0</v>
      </c>
      <c r="F110" s="47">
        <v>0</v>
      </c>
      <c r="G110" s="47">
        <v>0</v>
      </c>
    </row>
    <row r="111" spans="1:8" x14ac:dyDescent="0.2">
      <c r="A111" s="45">
        <v>2118</v>
      </c>
      <c r="B111" s="43" t="s">
        <v>316</v>
      </c>
      <c r="C111" s="47">
        <v>0</v>
      </c>
      <c r="D111" s="47">
        <v>0</v>
      </c>
      <c r="E111" s="47">
        <v>0</v>
      </c>
      <c r="F111" s="47">
        <v>0</v>
      </c>
      <c r="G111" s="47">
        <v>0</v>
      </c>
    </row>
    <row r="112" spans="1:8" x14ac:dyDescent="0.2">
      <c r="A112" s="45">
        <v>2119</v>
      </c>
      <c r="B112" s="43" t="s">
        <v>317</v>
      </c>
      <c r="C112" s="47">
        <v>774912.16</v>
      </c>
      <c r="D112" s="47">
        <v>774912.16</v>
      </c>
      <c r="E112" s="47">
        <v>0</v>
      </c>
      <c r="F112" s="47">
        <v>0</v>
      </c>
      <c r="G112" s="47">
        <v>0</v>
      </c>
    </row>
    <row r="113" spans="1:8" x14ac:dyDescent="0.2">
      <c r="A113" s="45">
        <v>2120</v>
      </c>
      <c r="B113" s="43" t="s">
        <v>318</v>
      </c>
      <c r="C113" s="47">
        <f>SUM(C114:C116)</f>
        <v>0</v>
      </c>
      <c r="D113" s="47">
        <f>SUM(D114:D116)</f>
        <v>0</v>
      </c>
      <c r="E113" s="47">
        <f t="shared" ref="E113" si="5">SUM(E114:E116)</f>
        <v>0</v>
      </c>
      <c r="F113" s="47">
        <v>0</v>
      </c>
      <c r="G113" s="47">
        <v>0</v>
      </c>
    </row>
    <row r="114" spans="1:8" x14ac:dyDescent="0.2">
      <c r="A114" s="45">
        <v>2121</v>
      </c>
      <c r="B114" s="43" t="s">
        <v>319</v>
      </c>
      <c r="C114" s="47">
        <v>0</v>
      </c>
      <c r="D114" s="47">
        <v>0</v>
      </c>
      <c r="E114" s="47">
        <v>0</v>
      </c>
      <c r="F114" s="47">
        <v>0</v>
      </c>
      <c r="G114" s="47">
        <v>0</v>
      </c>
    </row>
    <row r="115" spans="1:8" x14ac:dyDescent="0.2">
      <c r="A115" s="45">
        <v>2122</v>
      </c>
      <c r="B115" s="43" t="s">
        <v>320</v>
      </c>
      <c r="C115" s="47">
        <v>0</v>
      </c>
      <c r="D115" s="47">
        <v>0</v>
      </c>
      <c r="E115" s="47">
        <v>0</v>
      </c>
      <c r="F115" s="47">
        <v>0</v>
      </c>
      <c r="G115" s="47">
        <v>0</v>
      </c>
    </row>
    <row r="116" spans="1:8" x14ac:dyDescent="0.2">
      <c r="A116" s="45">
        <v>2129</v>
      </c>
      <c r="B116" s="43" t="s">
        <v>321</v>
      </c>
      <c r="C116" s="47">
        <v>0</v>
      </c>
      <c r="D116" s="47">
        <v>0</v>
      </c>
      <c r="E116" s="47">
        <v>0</v>
      </c>
      <c r="F116" s="47">
        <v>0</v>
      </c>
      <c r="G116" s="47">
        <v>0</v>
      </c>
    </row>
    <row r="118" spans="1:8" x14ac:dyDescent="0.2">
      <c r="A118" s="42" t="s">
        <v>210</v>
      </c>
      <c r="B118" s="42"/>
      <c r="C118" s="42"/>
      <c r="D118" s="42"/>
      <c r="E118" s="42"/>
      <c r="F118" s="42"/>
      <c r="G118" s="42"/>
      <c r="H118" s="42"/>
    </row>
    <row r="119" spans="1:8" x14ac:dyDescent="0.2">
      <c r="A119" s="44" t="s">
        <v>188</v>
      </c>
      <c r="B119" s="44" t="s">
        <v>184</v>
      </c>
      <c r="C119" s="44" t="s">
        <v>185</v>
      </c>
      <c r="D119" s="44" t="s">
        <v>189</v>
      </c>
      <c r="E119" s="44" t="s">
        <v>243</v>
      </c>
      <c r="F119" s="44"/>
      <c r="G119" s="44"/>
      <c r="H119" s="44"/>
    </row>
    <row r="120" spans="1:8" x14ac:dyDescent="0.2">
      <c r="A120" s="45">
        <v>2160</v>
      </c>
      <c r="B120" s="43" t="s">
        <v>322</v>
      </c>
      <c r="C120" s="47">
        <f>SUM(C121:C126)</f>
        <v>206080.6</v>
      </c>
    </row>
    <row r="121" spans="1:8" x14ac:dyDescent="0.2">
      <c r="A121" s="45">
        <v>2161</v>
      </c>
      <c r="B121" s="43" t="s">
        <v>323</v>
      </c>
      <c r="C121" s="47">
        <v>206080.6</v>
      </c>
    </row>
    <row r="122" spans="1:8" x14ac:dyDescent="0.2">
      <c r="A122" s="45">
        <v>2162</v>
      </c>
      <c r="B122" s="43" t="s">
        <v>324</v>
      </c>
      <c r="C122" s="47">
        <v>0</v>
      </c>
    </row>
    <row r="123" spans="1:8" x14ac:dyDescent="0.2">
      <c r="A123" s="45">
        <v>2163</v>
      </c>
      <c r="B123" s="43" t="s">
        <v>325</v>
      </c>
      <c r="C123" s="47">
        <v>0</v>
      </c>
    </row>
    <row r="124" spans="1:8" x14ac:dyDescent="0.2">
      <c r="A124" s="45">
        <v>2164</v>
      </c>
      <c r="B124" s="43" t="s">
        <v>326</v>
      </c>
      <c r="C124" s="47">
        <v>0</v>
      </c>
    </row>
    <row r="125" spans="1:8" x14ac:dyDescent="0.2">
      <c r="A125" s="45">
        <v>2165</v>
      </c>
      <c r="B125" s="43" t="s">
        <v>327</v>
      </c>
      <c r="C125" s="47">
        <v>0</v>
      </c>
    </row>
    <row r="126" spans="1:8" x14ac:dyDescent="0.2">
      <c r="A126" s="45">
        <v>2166</v>
      </c>
      <c r="B126" s="43" t="s">
        <v>328</v>
      </c>
      <c r="C126" s="47">
        <v>0</v>
      </c>
    </row>
    <row r="127" spans="1:8" x14ac:dyDescent="0.2">
      <c r="A127" s="45">
        <v>2250</v>
      </c>
      <c r="B127" s="43" t="s">
        <v>329</v>
      </c>
      <c r="C127" s="47">
        <f>SUM(C128:C133)</f>
        <v>0</v>
      </c>
    </row>
    <row r="128" spans="1:8" x14ac:dyDescent="0.2">
      <c r="A128" s="45">
        <v>2251</v>
      </c>
      <c r="B128" s="43" t="s">
        <v>330</v>
      </c>
      <c r="C128" s="47">
        <v>0</v>
      </c>
    </row>
    <row r="129" spans="1:8" x14ac:dyDescent="0.2">
      <c r="A129" s="45">
        <v>2252</v>
      </c>
      <c r="B129" s="43" t="s">
        <v>331</v>
      </c>
      <c r="C129" s="47">
        <v>0</v>
      </c>
    </row>
    <row r="130" spans="1:8" x14ac:dyDescent="0.2">
      <c r="A130" s="45">
        <v>2253</v>
      </c>
      <c r="B130" s="43" t="s">
        <v>332</v>
      </c>
      <c r="C130" s="47">
        <v>0</v>
      </c>
    </row>
    <row r="131" spans="1:8" x14ac:dyDescent="0.2">
      <c r="A131" s="45">
        <v>2254</v>
      </c>
      <c r="B131" s="43" t="s">
        <v>333</v>
      </c>
      <c r="C131" s="47">
        <v>0</v>
      </c>
    </row>
    <row r="132" spans="1:8" x14ac:dyDescent="0.2">
      <c r="A132" s="45">
        <v>2255</v>
      </c>
      <c r="B132" s="43" t="s">
        <v>334</v>
      </c>
      <c r="C132" s="47">
        <v>0</v>
      </c>
    </row>
    <row r="133" spans="1:8" x14ac:dyDescent="0.2">
      <c r="A133" s="45">
        <v>2256</v>
      </c>
      <c r="B133" s="43" t="s">
        <v>335</v>
      </c>
      <c r="C133" s="47">
        <v>0</v>
      </c>
    </row>
    <row r="135" spans="1:8" x14ac:dyDescent="0.2">
      <c r="A135" s="42" t="s">
        <v>211</v>
      </c>
      <c r="B135" s="42"/>
      <c r="C135" s="42"/>
      <c r="D135" s="42"/>
      <c r="E135" s="42"/>
      <c r="F135" s="42"/>
      <c r="G135" s="42"/>
      <c r="H135" s="42"/>
    </row>
    <row r="136" spans="1:8" x14ac:dyDescent="0.2">
      <c r="A136" s="46" t="s">
        <v>188</v>
      </c>
      <c r="B136" s="46" t="s">
        <v>184</v>
      </c>
      <c r="C136" s="46" t="s">
        <v>185</v>
      </c>
      <c r="D136" s="46" t="s">
        <v>189</v>
      </c>
      <c r="E136" s="46" t="s">
        <v>243</v>
      </c>
      <c r="F136" s="46"/>
      <c r="G136" s="46"/>
      <c r="H136" s="46"/>
    </row>
    <row r="137" spans="1:8" x14ac:dyDescent="0.2">
      <c r="A137" s="45">
        <v>2159</v>
      </c>
      <c r="B137" s="43" t="s">
        <v>336</v>
      </c>
      <c r="C137" s="47">
        <v>0</v>
      </c>
    </row>
    <row r="138" spans="1:8" x14ac:dyDescent="0.2">
      <c r="A138" s="45">
        <v>2199</v>
      </c>
      <c r="B138" s="43" t="s">
        <v>337</v>
      </c>
      <c r="C138" s="47">
        <v>0</v>
      </c>
    </row>
    <row r="139" spans="1:8" x14ac:dyDescent="0.2">
      <c r="A139" s="45">
        <v>2240</v>
      </c>
      <c r="B139" s="43" t="s">
        <v>338</v>
      </c>
      <c r="C139" s="47">
        <f>SUM(C140:C142)</f>
        <v>0</v>
      </c>
    </row>
    <row r="140" spans="1:8" x14ac:dyDescent="0.2">
      <c r="A140" s="45">
        <v>2241</v>
      </c>
      <c r="B140" s="43" t="s">
        <v>339</v>
      </c>
      <c r="C140" s="47">
        <v>0</v>
      </c>
    </row>
    <row r="141" spans="1:8" x14ac:dyDescent="0.2">
      <c r="A141" s="45">
        <v>2242</v>
      </c>
      <c r="B141" s="43" t="s">
        <v>340</v>
      </c>
      <c r="C141" s="47">
        <v>0</v>
      </c>
    </row>
    <row r="142" spans="1:8" x14ac:dyDescent="0.2">
      <c r="A142" s="45">
        <v>2249</v>
      </c>
      <c r="B142" s="43" t="s">
        <v>341</v>
      </c>
      <c r="C142" s="47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5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7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43" customWidth="1"/>
    <col min="2" max="2" width="83" style="43" customWidth="1"/>
    <col min="3" max="3" width="27.42578125" style="43" customWidth="1"/>
    <col min="4" max="4" width="30" style="43" customWidth="1"/>
    <col min="5" max="5" width="16.7109375" style="43" customWidth="1"/>
    <col min="6" max="16384" width="9.140625" style="43"/>
  </cols>
  <sheetData>
    <row r="1" spans="1:5" s="49" customFormat="1" ht="18.95" customHeight="1" x14ac:dyDescent="0.25">
      <c r="A1" s="127" t="s">
        <v>567</v>
      </c>
      <c r="B1" s="127"/>
      <c r="C1" s="127"/>
      <c r="D1" s="37" t="s">
        <v>227</v>
      </c>
      <c r="E1" s="48">
        <v>2018</v>
      </c>
    </row>
    <row r="2" spans="1:5" s="39" customFormat="1" ht="18.95" customHeight="1" x14ac:dyDescent="0.25">
      <c r="A2" s="127" t="s">
        <v>342</v>
      </c>
      <c r="B2" s="127"/>
      <c r="C2" s="127"/>
      <c r="D2" s="37" t="s">
        <v>229</v>
      </c>
      <c r="E2" s="48" t="str">
        <f>'Notas a los Edos Financieros'!E2</f>
        <v>Trimestral</v>
      </c>
    </row>
    <row r="3" spans="1:5" s="39" customFormat="1" ht="18.95" customHeight="1" x14ac:dyDescent="0.25">
      <c r="A3" s="127" t="s">
        <v>568</v>
      </c>
      <c r="B3" s="127"/>
      <c r="C3" s="127"/>
      <c r="D3" s="37" t="s">
        <v>231</v>
      </c>
      <c r="E3" s="48">
        <f>'Notas a los Edos Financieros'!E3</f>
        <v>3</v>
      </c>
    </row>
    <row r="4" spans="1:5" x14ac:dyDescent="0.2">
      <c r="A4" s="41" t="s">
        <v>232</v>
      </c>
      <c r="B4" s="42"/>
      <c r="C4" s="42"/>
      <c r="D4" s="42"/>
      <c r="E4" s="42"/>
    </row>
    <row r="6" spans="1:5" x14ac:dyDescent="0.2">
      <c r="A6" s="42" t="s">
        <v>183</v>
      </c>
      <c r="B6" s="42"/>
      <c r="C6" s="42"/>
      <c r="D6" s="42"/>
      <c r="E6" s="42"/>
    </row>
    <row r="7" spans="1:5" x14ac:dyDescent="0.2">
      <c r="A7" s="44" t="s">
        <v>188</v>
      </c>
      <c r="B7" s="44" t="s">
        <v>184</v>
      </c>
      <c r="C7" s="44" t="s">
        <v>185</v>
      </c>
      <c r="D7" s="44" t="s">
        <v>343</v>
      </c>
      <c r="E7" s="44"/>
    </row>
    <row r="8" spans="1:5" x14ac:dyDescent="0.2">
      <c r="A8" s="45">
        <v>4100</v>
      </c>
      <c r="B8" s="43" t="s">
        <v>344</v>
      </c>
      <c r="C8" s="47">
        <f>SUM(C9+C18+C24+C26+C32+C37+C47+C52)</f>
        <v>48190907.699999996</v>
      </c>
    </row>
    <row r="9" spans="1:5" x14ac:dyDescent="0.2">
      <c r="A9" s="45">
        <v>4110</v>
      </c>
      <c r="B9" s="43" t="s">
        <v>345</v>
      </c>
      <c r="C9" s="47">
        <f>SUM(C10:C17)</f>
        <v>0</v>
      </c>
    </row>
    <row r="10" spans="1:5" x14ac:dyDescent="0.2">
      <c r="A10" s="45">
        <v>4111</v>
      </c>
      <c r="B10" s="43" t="s">
        <v>346</v>
      </c>
      <c r="C10" s="47">
        <v>0</v>
      </c>
    </row>
    <row r="11" spans="1:5" x14ac:dyDescent="0.2">
      <c r="A11" s="45">
        <v>4112</v>
      </c>
      <c r="B11" s="43" t="s">
        <v>347</v>
      </c>
      <c r="C11" s="47">
        <v>0</v>
      </c>
    </row>
    <row r="12" spans="1:5" x14ac:dyDescent="0.2">
      <c r="A12" s="45">
        <v>4113</v>
      </c>
      <c r="B12" s="43" t="s">
        <v>348</v>
      </c>
      <c r="C12" s="47">
        <v>0</v>
      </c>
    </row>
    <row r="13" spans="1:5" x14ac:dyDescent="0.2">
      <c r="A13" s="45">
        <v>4114</v>
      </c>
      <c r="B13" s="43" t="s">
        <v>349</v>
      </c>
      <c r="C13" s="47">
        <v>0</v>
      </c>
    </row>
    <row r="14" spans="1:5" x14ac:dyDescent="0.2">
      <c r="A14" s="45">
        <v>4115</v>
      </c>
      <c r="B14" s="43" t="s">
        <v>350</v>
      </c>
      <c r="C14" s="47">
        <v>0</v>
      </c>
    </row>
    <row r="15" spans="1:5" x14ac:dyDescent="0.2">
      <c r="A15" s="45">
        <v>4116</v>
      </c>
      <c r="B15" s="43" t="s">
        <v>351</v>
      </c>
      <c r="C15" s="47">
        <v>0</v>
      </c>
    </row>
    <row r="16" spans="1:5" x14ac:dyDescent="0.2">
      <c r="A16" s="45">
        <v>4117</v>
      </c>
      <c r="B16" s="43" t="s">
        <v>352</v>
      </c>
      <c r="C16" s="47">
        <v>0</v>
      </c>
    </row>
    <row r="17" spans="1:3" x14ac:dyDescent="0.2">
      <c r="A17" s="45">
        <v>4119</v>
      </c>
      <c r="B17" s="43" t="s">
        <v>353</v>
      </c>
      <c r="C17" s="47">
        <v>0</v>
      </c>
    </row>
    <row r="18" spans="1:3" x14ac:dyDescent="0.2">
      <c r="A18" s="45">
        <v>4120</v>
      </c>
      <c r="B18" s="43" t="s">
        <v>354</v>
      </c>
      <c r="C18" s="47">
        <f>SUM(C19:C23)</f>
        <v>0</v>
      </c>
    </row>
    <row r="19" spans="1:3" x14ac:dyDescent="0.2">
      <c r="A19" s="45">
        <v>4121</v>
      </c>
      <c r="B19" s="43" t="s">
        <v>355</v>
      </c>
      <c r="C19" s="47">
        <v>0</v>
      </c>
    </row>
    <row r="20" spans="1:3" x14ac:dyDescent="0.2">
      <c r="A20" s="45">
        <v>4122</v>
      </c>
      <c r="B20" s="43" t="s">
        <v>356</v>
      </c>
      <c r="C20" s="47">
        <v>0</v>
      </c>
    </row>
    <row r="21" spans="1:3" x14ac:dyDescent="0.2">
      <c r="A21" s="45">
        <v>4123</v>
      </c>
      <c r="B21" s="43" t="s">
        <v>357</v>
      </c>
      <c r="C21" s="47">
        <v>0</v>
      </c>
    </row>
    <row r="22" spans="1:3" x14ac:dyDescent="0.2">
      <c r="A22" s="45">
        <v>4124</v>
      </c>
      <c r="B22" s="43" t="s">
        <v>358</v>
      </c>
      <c r="C22" s="47">
        <v>0</v>
      </c>
    </row>
    <row r="23" spans="1:3" x14ac:dyDescent="0.2">
      <c r="A23" s="45">
        <v>4129</v>
      </c>
      <c r="B23" s="43" t="s">
        <v>359</v>
      </c>
      <c r="C23" s="47">
        <v>0</v>
      </c>
    </row>
    <row r="24" spans="1:3" x14ac:dyDescent="0.2">
      <c r="A24" s="45">
        <v>4130</v>
      </c>
      <c r="B24" s="43" t="s">
        <v>360</v>
      </c>
      <c r="C24" s="47">
        <f>SUM(C25)</f>
        <v>0</v>
      </c>
    </row>
    <row r="25" spans="1:3" x14ac:dyDescent="0.2">
      <c r="A25" s="45">
        <v>4131</v>
      </c>
      <c r="B25" s="43" t="s">
        <v>361</v>
      </c>
      <c r="C25" s="47">
        <v>0</v>
      </c>
    </row>
    <row r="26" spans="1:3" x14ac:dyDescent="0.2">
      <c r="A26" s="45">
        <v>4140</v>
      </c>
      <c r="B26" s="43" t="s">
        <v>362</v>
      </c>
      <c r="C26" s="47">
        <f>SUM(C27:C31)</f>
        <v>47253305.579999998</v>
      </c>
    </row>
    <row r="27" spans="1:3" x14ac:dyDescent="0.2">
      <c r="A27" s="45">
        <v>4141</v>
      </c>
      <c r="B27" s="43" t="s">
        <v>363</v>
      </c>
      <c r="C27" s="47">
        <v>0</v>
      </c>
    </row>
    <row r="28" spans="1:3" x14ac:dyDescent="0.2">
      <c r="A28" s="45">
        <v>4142</v>
      </c>
      <c r="B28" s="43" t="s">
        <v>364</v>
      </c>
      <c r="C28" s="47">
        <v>0</v>
      </c>
    </row>
    <row r="29" spans="1:3" x14ac:dyDescent="0.2">
      <c r="A29" s="45">
        <v>4143</v>
      </c>
      <c r="B29" s="43" t="s">
        <v>365</v>
      </c>
      <c r="C29" s="47">
        <v>47253305.579999998</v>
      </c>
    </row>
    <row r="30" spans="1:3" x14ac:dyDescent="0.2">
      <c r="A30" s="45">
        <v>4144</v>
      </c>
      <c r="B30" s="43" t="s">
        <v>366</v>
      </c>
      <c r="C30" s="47">
        <v>0</v>
      </c>
    </row>
    <row r="31" spans="1:3" x14ac:dyDescent="0.2">
      <c r="A31" s="45">
        <v>4149</v>
      </c>
      <c r="B31" s="43" t="s">
        <v>367</v>
      </c>
      <c r="C31" s="47">
        <v>0</v>
      </c>
    </row>
    <row r="32" spans="1:3" x14ac:dyDescent="0.2">
      <c r="A32" s="45">
        <v>4150</v>
      </c>
      <c r="B32" s="43" t="s">
        <v>368</v>
      </c>
      <c r="C32" s="47">
        <f>SUM(C33:C36)</f>
        <v>0</v>
      </c>
    </row>
    <row r="33" spans="1:3" x14ac:dyDescent="0.2">
      <c r="A33" s="45">
        <v>4151</v>
      </c>
      <c r="B33" s="43" t="s">
        <v>369</v>
      </c>
      <c r="C33" s="47">
        <v>0</v>
      </c>
    </row>
    <row r="34" spans="1:3" x14ac:dyDescent="0.2">
      <c r="A34" s="45">
        <v>4152</v>
      </c>
      <c r="B34" s="43" t="s">
        <v>370</v>
      </c>
      <c r="C34" s="47">
        <v>0</v>
      </c>
    </row>
    <row r="35" spans="1:3" x14ac:dyDescent="0.2">
      <c r="A35" s="45">
        <v>4153</v>
      </c>
      <c r="B35" s="43" t="s">
        <v>371</v>
      </c>
      <c r="C35" s="47">
        <v>0</v>
      </c>
    </row>
    <row r="36" spans="1:3" x14ac:dyDescent="0.2">
      <c r="A36" s="45">
        <v>4159</v>
      </c>
      <c r="B36" s="43" t="s">
        <v>372</v>
      </c>
      <c r="C36" s="47">
        <v>0</v>
      </c>
    </row>
    <row r="37" spans="1:3" x14ac:dyDescent="0.2">
      <c r="A37" s="45">
        <v>4160</v>
      </c>
      <c r="B37" s="43" t="s">
        <v>373</v>
      </c>
      <c r="C37" s="47">
        <f>SUM(C38:C46)</f>
        <v>937602.12</v>
      </c>
    </row>
    <row r="38" spans="1:3" x14ac:dyDescent="0.2">
      <c r="A38" s="45">
        <v>4161</v>
      </c>
      <c r="B38" s="43" t="s">
        <v>374</v>
      </c>
      <c r="C38" s="47">
        <v>769391.77</v>
      </c>
    </row>
    <row r="39" spans="1:3" x14ac:dyDescent="0.2">
      <c r="A39" s="45">
        <v>4162</v>
      </c>
      <c r="B39" s="43" t="s">
        <v>375</v>
      </c>
      <c r="C39" s="47">
        <v>168210.35</v>
      </c>
    </row>
    <row r="40" spans="1:3" x14ac:dyDescent="0.2">
      <c r="A40" s="45">
        <v>4163</v>
      </c>
      <c r="B40" s="43" t="s">
        <v>376</v>
      </c>
      <c r="C40" s="47">
        <v>0</v>
      </c>
    </row>
    <row r="41" spans="1:3" x14ac:dyDescent="0.2">
      <c r="A41" s="45">
        <v>4164</v>
      </c>
      <c r="B41" s="43" t="s">
        <v>377</v>
      </c>
      <c r="C41" s="47">
        <v>0</v>
      </c>
    </row>
    <row r="42" spans="1:3" x14ac:dyDescent="0.2">
      <c r="A42" s="45">
        <v>4165</v>
      </c>
      <c r="B42" s="43" t="s">
        <v>378</v>
      </c>
      <c r="C42" s="47">
        <v>0</v>
      </c>
    </row>
    <row r="43" spans="1:3" x14ac:dyDescent="0.2">
      <c r="A43" s="45">
        <v>4166</v>
      </c>
      <c r="B43" s="43" t="s">
        <v>379</v>
      </c>
      <c r="C43" s="47">
        <v>0</v>
      </c>
    </row>
    <row r="44" spans="1:3" x14ac:dyDescent="0.2">
      <c r="A44" s="45">
        <v>4167</v>
      </c>
      <c r="B44" s="43" t="s">
        <v>380</v>
      </c>
      <c r="C44" s="47">
        <v>0</v>
      </c>
    </row>
    <row r="45" spans="1:3" x14ac:dyDescent="0.2">
      <c r="A45" s="45">
        <v>4168</v>
      </c>
      <c r="B45" s="43" t="s">
        <v>381</v>
      </c>
      <c r="C45" s="47">
        <v>0</v>
      </c>
    </row>
    <row r="46" spans="1:3" x14ac:dyDescent="0.2">
      <c r="A46" s="45">
        <v>4169</v>
      </c>
      <c r="B46" s="43" t="s">
        <v>382</v>
      </c>
      <c r="C46" s="47">
        <v>0</v>
      </c>
    </row>
    <row r="47" spans="1:3" x14ac:dyDescent="0.2">
      <c r="A47" s="45">
        <v>4170</v>
      </c>
      <c r="B47" s="43" t="s">
        <v>383</v>
      </c>
      <c r="C47" s="47">
        <f>SUM(C48:C51)</f>
        <v>0</v>
      </c>
    </row>
    <row r="48" spans="1:3" x14ac:dyDescent="0.2">
      <c r="A48" s="45">
        <v>4171</v>
      </c>
      <c r="B48" s="43" t="s">
        <v>384</v>
      </c>
      <c r="C48" s="47">
        <v>0</v>
      </c>
    </row>
    <row r="49" spans="1:3" x14ac:dyDescent="0.2">
      <c r="A49" s="45">
        <v>4172</v>
      </c>
      <c r="B49" s="43" t="s">
        <v>385</v>
      </c>
      <c r="C49" s="47">
        <v>0</v>
      </c>
    </row>
    <row r="50" spans="1:3" x14ac:dyDescent="0.2">
      <c r="A50" s="45">
        <v>4173</v>
      </c>
      <c r="B50" s="43" t="s">
        <v>386</v>
      </c>
      <c r="C50" s="47">
        <v>0</v>
      </c>
    </row>
    <row r="51" spans="1:3" x14ac:dyDescent="0.2">
      <c r="A51" s="45">
        <v>4174</v>
      </c>
      <c r="B51" s="43" t="s">
        <v>387</v>
      </c>
      <c r="C51" s="47">
        <v>0</v>
      </c>
    </row>
    <row r="52" spans="1:3" x14ac:dyDescent="0.2">
      <c r="A52" s="45">
        <v>4190</v>
      </c>
      <c r="B52" s="43" t="s">
        <v>388</v>
      </c>
      <c r="C52" s="47">
        <f>SUM(C53:C54)</f>
        <v>0</v>
      </c>
    </row>
    <row r="53" spans="1:3" x14ac:dyDescent="0.2">
      <c r="A53" s="45">
        <v>4191</v>
      </c>
      <c r="B53" s="43" t="s">
        <v>389</v>
      </c>
      <c r="C53" s="47">
        <v>0</v>
      </c>
    </row>
    <row r="54" spans="1:3" x14ac:dyDescent="0.2">
      <c r="A54" s="45">
        <v>4192</v>
      </c>
      <c r="B54" s="43" t="s">
        <v>390</v>
      </c>
      <c r="C54" s="47">
        <v>0</v>
      </c>
    </row>
    <row r="55" spans="1:3" x14ac:dyDescent="0.2">
      <c r="A55" s="45">
        <v>4200</v>
      </c>
      <c r="B55" s="43" t="s">
        <v>391</v>
      </c>
      <c r="C55" s="47">
        <f>SUM(C56+C60)</f>
        <v>1421852</v>
      </c>
    </row>
    <row r="56" spans="1:3" x14ac:dyDescent="0.2">
      <c r="A56" s="45">
        <v>4210</v>
      </c>
      <c r="B56" s="43" t="s">
        <v>392</v>
      </c>
      <c r="C56" s="47">
        <f>SUM(C57:C59)</f>
        <v>1421852</v>
      </c>
    </row>
    <row r="57" spans="1:3" x14ac:dyDescent="0.2">
      <c r="A57" s="45">
        <v>4211</v>
      </c>
      <c r="B57" s="43" t="s">
        <v>393</v>
      </c>
      <c r="C57" s="47">
        <v>0</v>
      </c>
    </row>
    <row r="58" spans="1:3" x14ac:dyDescent="0.2">
      <c r="A58" s="45">
        <v>4212</v>
      </c>
      <c r="B58" s="43" t="s">
        <v>394</v>
      </c>
      <c r="C58" s="47">
        <v>0</v>
      </c>
    </row>
    <row r="59" spans="1:3" x14ac:dyDescent="0.2">
      <c r="A59" s="45">
        <v>4213</v>
      </c>
      <c r="B59" s="43" t="s">
        <v>395</v>
      </c>
      <c r="C59" s="47">
        <v>1421852</v>
      </c>
    </row>
    <row r="60" spans="1:3" x14ac:dyDescent="0.2">
      <c r="A60" s="45">
        <v>4220</v>
      </c>
      <c r="B60" s="43" t="s">
        <v>396</v>
      </c>
      <c r="C60" s="47">
        <f>SUM(C61:C66)</f>
        <v>0</v>
      </c>
    </row>
    <row r="61" spans="1:3" x14ac:dyDescent="0.2">
      <c r="A61" s="45">
        <v>4221</v>
      </c>
      <c r="B61" s="43" t="s">
        <v>397</v>
      </c>
      <c r="C61" s="47">
        <v>0</v>
      </c>
    </row>
    <row r="62" spans="1:3" x14ac:dyDescent="0.2">
      <c r="A62" s="45">
        <v>4222</v>
      </c>
      <c r="B62" s="43" t="s">
        <v>398</v>
      </c>
      <c r="C62" s="47">
        <v>0</v>
      </c>
    </row>
    <row r="63" spans="1:3" x14ac:dyDescent="0.2">
      <c r="A63" s="45">
        <v>4223</v>
      </c>
      <c r="B63" s="43" t="s">
        <v>399</v>
      </c>
      <c r="C63" s="47">
        <v>0</v>
      </c>
    </row>
    <row r="64" spans="1:3" x14ac:dyDescent="0.2">
      <c r="A64" s="45">
        <v>4224</v>
      </c>
      <c r="B64" s="43" t="s">
        <v>400</v>
      </c>
      <c r="C64" s="47">
        <v>0</v>
      </c>
    </row>
    <row r="65" spans="1:5" x14ac:dyDescent="0.2">
      <c r="A65" s="45">
        <v>4225</v>
      </c>
      <c r="B65" s="43" t="s">
        <v>401</v>
      </c>
      <c r="C65" s="47">
        <v>0</v>
      </c>
    </row>
    <row r="66" spans="1:5" x14ac:dyDescent="0.2">
      <c r="A66" s="45">
        <v>4226</v>
      </c>
      <c r="B66" s="43" t="s">
        <v>402</v>
      </c>
      <c r="C66" s="47">
        <v>0</v>
      </c>
    </row>
    <row r="68" spans="1:5" x14ac:dyDescent="0.2">
      <c r="A68" s="42" t="s">
        <v>186</v>
      </c>
      <c r="B68" s="42"/>
      <c r="C68" s="42"/>
      <c r="D68" s="42"/>
      <c r="E68" s="42"/>
    </row>
    <row r="69" spans="1:5" x14ac:dyDescent="0.2">
      <c r="A69" s="44" t="s">
        <v>188</v>
      </c>
      <c r="B69" s="44" t="s">
        <v>184</v>
      </c>
      <c r="C69" s="44" t="s">
        <v>185</v>
      </c>
      <c r="D69" s="44" t="s">
        <v>189</v>
      </c>
      <c r="E69" s="44" t="s">
        <v>243</v>
      </c>
    </row>
    <row r="70" spans="1:5" x14ac:dyDescent="0.2">
      <c r="A70" s="45">
        <v>4300</v>
      </c>
      <c r="B70" s="43" t="s">
        <v>403</v>
      </c>
      <c r="C70" s="47">
        <f>SUM(C71+C74+C80+C82+C84)</f>
        <v>209355.23</v>
      </c>
    </row>
    <row r="71" spans="1:5" x14ac:dyDescent="0.2">
      <c r="A71" s="45">
        <v>4310</v>
      </c>
      <c r="B71" s="43" t="s">
        <v>404</v>
      </c>
      <c r="C71" s="47">
        <f>SUM(C72:C73)</f>
        <v>209355.23</v>
      </c>
    </row>
    <row r="72" spans="1:5" x14ac:dyDescent="0.2">
      <c r="A72" s="45">
        <v>4311</v>
      </c>
      <c r="B72" s="43" t="s">
        <v>405</v>
      </c>
      <c r="C72" s="47">
        <v>209355.23</v>
      </c>
    </row>
    <row r="73" spans="1:5" x14ac:dyDescent="0.2">
      <c r="A73" s="45">
        <v>4319</v>
      </c>
      <c r="B73" s="43" t="s">
        <v>406</v>
      </c>
      <c r="C73" s="47">
        <v>0</v>
      </c>
    </row>
    <row r="74" spans="1:5" x14ac:dyDescent="0.2">
      <c r="A74" s="45">
        <v>4320</v>
      </c>
      <c r="B74" s="43" t="s">
        <v>407</v>
      </c>
      <c r="C74" s="47">
        <f>SUM(C75:C79)</f>
        <v>0</v>
      </c>
    </row>
    <row r="75" spans="1:5" x14ac:dyDescent="0.2">
      <c r="A75" s="45">
        <v>4321</v>
      </c>
      <c r="B75" s="43" t="s">
        <v>408</v>
      </c>
      <c r="C75" s="47">
        <v>0</v>
      </c>
    </row>
    <row r="76" spans="1:5" x14ac:dyDescent="0.2">
      <c r="A76" s="45">
        <v>4322</v>
      </c>
      <c r="B76" s="43" t="s">
        <v>409</v>
      </c>
      <c r="C76" s="47">
        <v>0</v>
      </c>
    </row>
    <row r="77" spans="1:5" x14ac:dyDescent="0.2">
      <c r="A77" s="45">
        <v>4323</v>
      </c>
      <c r="B77" s="43" t="s">
        <v>410</v>
      </c>
      <c r="C77" s="47">
        <v>0</v>
      </c>
    </row>
    <row r="78" spans="1:5" x14ac:dyDescent="0.2">
      <c r="A78" s="45">
        <v>4324</v>
      </c>
      <c r="B78" s="43" t="s">
        <v>411</v>
      </c>
      <c r="C78" s="47">
        <v>0</v>
      </c>
    </row>
    <row r="79" spans="1:5" x14ac:dyDescent="0.2">
      <c r="A79" s="45">
        <v>4325</v>
      </c>
      <c r="B79" s="43" t="s">
        <v>412</v>
      </c>
      <c r="C79" s="47">
        <v>0</v>
      </c>
    </row>
    <row r="80" spans="1:5" x14ac:dyDescent="0.2">
      <c r="A80" s="45">
        <v>4330</v>
      </c>
      <c r="B80" s="43" t="s">
        <v>413</v>
      </c>
      <c r="C80" s="47">
        <f>SUM(C81)</f>
        <v>0</v>
      </c>
    </row>
    <row r="81" spans="1:5" x14ac:dyDescent="0.2">
      <c r="A81" s="45">
        <v>4331</v>
      </c>
      <c r="B81" s="43" t="s">
        <v>413</v>
      </c>
      <c r="C81" s="47">
        <v>0</v>
      </c>
    </row>
    <row r="82" spans="1:5" x14ac:dyDescent="0.2">
      <c r="A82" s="45">
        <v>4340</v>
      </c>
      <c r="B82" s="43" t="s">
        <v>414</v>
      </c>
      <c r="C82" s="47">
        <f>SUM(C83)</f>
        <v>0</v>
      </c>
    </row>
    <row r="83" spans="1:5" x14ac:dyDescent="0.2">
      <c r="A83" s="45">
        <v>4341</v>
      </c>
      <c r="B83" s="43" t="s">
        <v>415</v>
      </c>
      <c r="C83" s="47">
        <v>0</v>
      </c>
    </row>
    <row r="84" spans="1:5" x14ac:dyDescent="0.2">
      <c r="A84" s="45">
        <v>4390</v>
      </c>
      <c r="B84" s="43" t="s">
        <v>416</v>
      </c>
      <c r="C84" s="47">
        <f>SUM(C85:C91)</f>
        <v>0</v>
      </c>
    </row>
    <row r="85" spans="1:5" x14ac:dyDescent="0.2">
      <c r="A85" s="45">
        <v>4391</v>
      </c>
      <c r="B85" s="43" t="s">
        <v>417</v>
      </c>
      <c r="C85" s="47">
        <v>0</v>
      </c>
    </row>
    <row r="86" spans="1:5" x14ac:dyDescent="0.2">
      <c r="A86" s="45">
        <v>4392</v>
      </c>
      <c r="B86" s="43" t="s">
        <v>418</v>
      </c>
      <c r="C86" s="47">
        <v>0</v>
      </c>
    </row>
    <row r="87" spans="1:5" x14ac:dyDescent="0.2">
      <c r="A87" s="45">
        <v>4393</v>
      </c>
      <c r="B87" s="43" t="s">
        <v>419</v>
      </c>
      <c r="C87" s="47">
        <v>0</v>
      </c>
    </row>
    <row r="88" spans="1:5" x14ac:dyDescent="0.2">
      <c r="A88" s="45">
        <v>4394</v>
      </c>
      <c r="B88" s="43" t="s">
        <v>420</v>
      </c>
      <c r="C88" s="47">
        <v>0</v>
      </c>
    </row>
    <row r="89" spans="1:5" x14ac:dyDescent="0.2">
      <c r="A89" s="45">
        <v>4395</v>
      </c>
      <c r="B89" s="43" t="s">
        <v>421</v>
      </c>
      <c r="C89" s="47">
        <v>0</v>
      </c>
    </row>
    <row r="90" spans="1:5" x14ac:dyDescent="0.2">
      <c r="A90" s="45">
        <v>4396</v>
      </c>
      <c r="B90" s="43" t="s">
        <v>422</v>
      </c>
      <c r="C90" s="47">
        <v>0</v>
      </c>
    </row>
    <row r="91" spans="1:5" x14ac:dyDescent="0.2">
      <c r="A91" s="45">
        <v>4399</v>
      </c>
      <c r="B91" s="43" t="s">
        <v>416</v>
      </c>
      <c r="C91" s="47">
        <v>0</v>
      </c>
    </row>
    <row r="94" spans="1:5" x14ac:dyDescent="0.2">
      <c r="A94" s="42" t="s">
        <v>190</v>
      </c>
      <c r="B94" s="42"/>
      <c r="C94" s="42"/>
      <c r="D94" s="42"/>
      <c r="E94" s="42"/>
    </row>
    <row r="95" spans="1:5" x14ac:dyDescent="0.2">
      <c r="A95" s="44" t="s">
        <v>188</v>
      </c>
      <c r="B95" s="44" t="s">
        <v>184</v>
      </c>
      <c r="C95" s="44" t="s">
        <v>185</v>
      </c>
      <c r="D95" s="44" t="s">
        <v>423</v>
      </c>
      <c r="E95" s="44" t="s">
        <v>243</v>
      </c>
    </row>
    <row r="96" spans="1:5" x14ac:dyDescent="0.2">
      <c r="A96" s="45">
        <v>5000</v>
      </c>
      <c r="B96" s="43" t="s">
        <v>424</v>
      </c>
      <c r="C96" s="47">
        <f>SUM(C97+C125+C158+C168+C183+C215)</f>
        <v>29250287.850000001</v>
      </c>
      <c r="D96" s="50">
        <f>C96/C96</f>
        <v>1</v>
      </c>
    </row>
    <row r="97" spans="1:4" x14ac:dyDescent="0.2">
      <c r="A97" s="45">
        <v>5100</v>
      </c>
      <c r="B97" s="43" t="s">
        <v>425</v>
      </c>
      <c r="C97" s="47">
        <f>SUM(C98+C105+C115)</f>
        <v>28557067.890000001</v>
      </c>
      <c r="D97" s="50">
        <f>C97/$C$96</f>
        <v>0.97630040553600905</v>
      </c>
    </row>
    <row r="98" spans="1:4" x14ac:dyDescent="0.2">
      <c r="A98" s="45">
        <v>5110</v>
      </c>
      <c r="B98" s="43" t="s">
        <v>426</v>
      </c>
      <c r="C98" s="47">
        <f>SUM(C99:C104)</f>
        <v>12279966.09</v>
      </c>
      <c r="D98" s="50">
        <f t="shared" ref="D98:D161" si="0">C98/$C$96</f>
        <v>0.41982376901634488</v>
      </c>
    </row>
    <row r="99" spans="1:4" x14ac:dyDescent="0.2">
      <c r="A99" s="45">
        <v>5111</v>
      </c>
      <c r="B99" s="43" t="s">
        <v>427</v>
      </c>
      <c r="C99" s="47">
        <v>7277816.46</v>
      </c>
      <c r="D99" s="50">
        <f t="shared" si="0"/>
        <v>0.24881178938551879</v>
      </c>
    </row>
    <row r="100" spans="1:4" x14ac:dyDescent="0.2">
      <c r="A100" s="45">
        <v>5112</v>
      </c>
      <c r="B100" s="43" t="s">
        <v>428</v>
      </c>
      <c r="C100" s="47">
        <v>510513.75</v>
      </c>
      <c r="D100" s="50">
        <f t="shared" si="0"/>
        <v>1.7453289780189292E-2</v>
      </c>
    </row>
    <row r="101" spans="1:4" x14ac:dyDescent="0.2">
      <c r="A101" s="45">
        <v>5113</v>
      </c>
      <c r="B101" s="43" t="s">
        <v>429</v>
      </c>
      <c r="C101" s="47">
        <v>541873.9</v>
      </c>
      <c r="D101" s="50">
        <f t="shared" si="0"/>
        <v>1.8525421109659268E-2</v>
      </c>
    </row>
    <row r="102" spans="1:4" x14ac:dyDescent="0.2">
      <c r="A102" s="45">
        <v>5114</v>
      </c>
      <c r="B102" s="43" t="s">
        <v>430</v>
      </c>
      <c r="C102" s="47">
        <v>1859336.19</v>
      </c>
      <c r="D102" s="50">
        <f t="shared" si="0"/>
        <v>6.3566423671963967E-2</v>
      </c>
    </row>
    <row r="103" spans="1:4" x14ac:dyDescent="0.2">
      <c r="A103" s="45">
        <v>5115</v>
      </c>
      <c r="B103" s="43" t="s">
        <v>431</v>
      </c>
      <c r="C103" s="47">
        <v>2090425.79</v>
      </c>
      <c r="D103" s="50">
        <f t="shared" si="0"/>
        <v>7.146684506901356E-2</v>
      </c>
    </row>
    <row r="104" spans="1:4" x14ac:dyDescent="0.2">
      <c r="A104" s="45">
        <v>5116</v>
      </c>
      <c r="B104" s="43" t="s">
        <v>432</v>
      </c>
      <c r="C104" s="47">
        <v>0</v>
      </c>
      <c r="D104" s="50">
        <f t="shared" si="0"/>
        <v>0</v>
      </c>
    </row>
    <row r="105" spans="1:4" x14ac:dyDescent="0.2">
      <c r="A105" s="45">
        <v>5120</v>
      </c>
      <c r="B105" s="43" t="s">
        <v>433</v>
      </c>
      <c r="C105" s="47">
        <f>SUM(C106:C114)</f>
        <v>4723638.59</v>
      </c>
      <c r="D105" s="50">
        <f t="shared" si="0"/>
        <v>0.16149032837637525</v>
      </c>
    </row>
    <row r="106" spans="1:4" x14ac:dyDescent="0.2">
      <c r="A106" s="45">
        <v>5121</v>
      </c>
      <c r="B106" s="43" t="s">
        <v>434</v>
      </c>
      <c r="C106" s="47">
        <v>274201.05</v>
      </c>
      <c r="D106" s="50">
        <f t="shared" si="0"/>
        <v>9.3743026190424295E-3</v>
      </c>
    </row>
    <row r="107" spans="1:4" x14ac:dyDescent="0.2">
      <c r="A107" s="45">
        <v>5122</v>
      </c>
      <c r="B107" s="43" t="s">
        <v>435</v>
      </c>
      <c r="C107" s="47">
        <v>64938.61</v>
      </c>
      <c r="D107" s="50">
        <f t="shared" si="0"/>
        <v>2.2201015707269357E-3</v>
      </c>
    </row>
    <row r="108" spans="1:4" x14ac:dyDescent="0.2">
      <c r="A108" s="45">
        <v>5123</v>
      </c>
      <c r="B108" s="43" t="s">
        <v>436</v>
      </c>
      <c r="C108" s="47">
        <v>0</v>
      </c>
      <c r="D108" s="50">
        <f t="shared" si="0"/>
        <v>0</v>
      </c>
    </row>
    <row r="109" spans="1:4" x14ac:dyDescent="0.2">
      <c r="A109" s="45">
        <v>5124</v>
      </c>
      <c r="B109" s="43" t="s">
        <v>437</v>
      </c>
      <c r="C109" s="47">
        <v>2643424.5699999998</v>
      </c>
      <c r="D109" s="50">
        <f t="shared" si="0"/>
        <v>9.0372600213573615E-2</v>
      </c>
    </row>
    <row r="110" spans="1:4" x14ac:dyDescent="0.2">
      <c r="A110" s="45">
        <v>5125</v>
      </c>
      <c r="B110" s="43" t="s">
        <v>438</v>
      </c>
      <c r="C110" s="47">
        <v>686349</v>
      </c>
      <c r="D110" s="50">
        <f t="shared" si="0"/>
        <v>2.3464692160285867E-2</v>
      </c>
    </row>
    <row r="111" spans="1:4" x14ac:dyDescent="0.2">
      <c r="A111" s="45">
        <v>5126</v>
      </c>
      <c r="B111" s="43" t="s">
        <v>439</v>
      </c>
      <c r="C111" s="47">
        <v>688874.91</v>
      </c>
      <c r="D111" s="50">
        <f t="shared" si="0"/>
        <v>2.3551047207899529E-2</v>
      </c>
    </row>
    <row r="112" spans="1:4" x14ac:dyDescent="0.2">
      <c r="A112" s="45">
        <v>5127</v>
      </c>
      <c r="B112" s="43" t="s">
        <v>440</v>
      </c>
      <c r="C112" s="47">
        <v>295139.32</v>
      </c>
      <c r="D112" s="50">
        <f t="shared" si="0"/>
        <v>1.0090133865127074E-2</v>
      </c>
    </row>
    <row r="113" spans="1:4" x14ac:dyDescent="0.2">
      <c r="A113" s="45">
        <v>5128</v>
      </c>
      <c r="B113" s="43" t="s">
        <v>441</v>
      </c>
      <c r="C113" s="47">
        <v>0</v>
      </c>
      <c r="D113" s="50">
        <f t="shared" si="0"/>
        <v>0</v>
      </c>
    </row>
    <row r="114" spans="1:4" x14ac:dyDescent="0.2">
      <c r="A114" s="45">
        <v>5129</v>
      </c>
      <c r="B114" s="43" t="s">
        <v>442</v>
      </c>
      <c r="C114" s="47">
        <v>70711.13</v>
      </c>
      <c r="D114" s="50">
        <f t="shared" si="0"/>
        <v>2.4174507397198143E-3</v>
      </c>
    </row>
    <row r="115" spans="1:4" x14ac:dyDescent="0.2">
      <c r="A115" s="45">
        <v>5130</v>
      </c>
      <c r="B115" s="43" t="s">
        <v>443</v>
      </c>
      <c r="C115" s="47">
        <f>SUM(C116:C124)</f>
        <v>11553463.209999999</v>
      </c>
      <c r="D115" s="50">
        <f t="shared" si="0"/>
        <v>0.39498630814328889</v>
      </c>
    </row>
    <row r="116" spans="1:4" x14ac:dyDescent="0.2">
      <c r="A116" s="45">
        <v>5131</v>
      </c>
      <c r="B116" s="43" t="s">
        <v>444</v>
      </c>
      <c r="C116" s="47">
        <v>5185965.75</v>
      </c>
      <c r="D116" s="50">
        <f t="shared" si="0"/>
        <v>0.17729622958223298</v>
      </c>
    </row>
    <row r="117" spans="1:4" x14ac:dyDescent="0.2">
      <c r="A117" s="45">
        <v>5132</v>
      </c>
      <c r="B117" s="43" t="s">
        <v>445</v>
      </c>
      <c r="C117" s="47">
        <v>5603.45</v>
      </c>
      <c r="D117" s="50">
        <f t="shared" si="0"/>
        <v>1.9156905493495851E-4</v>
      </c>
    </row>
    <row r="118" spans="1:4" x14ac:dyDescent="0.2">
      <c r="A118" s="45">
        <v>5133</v>
      </c>
      <c r="B118" s="43" t="s">
        <v>446</v>
      </c>
      <c r="C118" s="47">
        <v>1838484.34</v>
      </c>
      <c r="D118" s="50">
        <f t="shared" si="0"/>
        <v>6.2853546926718531E-2</v>
      </c>
    </row>
    <row r="119" spans="1:4" x14ac:dyDescent="0.2">
      <c r="A119" s="45">
        <v>5134</v>
      </c>
      <c r="B119" s="43" t="s">
        <v>447</v>
      </c>
      <c r="C119" s="47">
        <v>546742.55000000005</v>
      </c>
      <c r="D119" s="50">
        <f t="shared" si="0"/>
        <v>1.869186904429045E-2</v>
      </c>
    </row>
    <row r="120" spans="1:4" x14ac:dyDescent="0.2">
      <c r="A120" s="45">
        <v>5135</v>
      </c>
      <c r="B120" s="43" t="s">
        <v>448</v>
      </c>
      <c r="C120" s="47">
        <v>2131325.4700000002</v>
      </c>
      <c r="D120" s="50">
        <f t="shared" si="0"/>
        <v>7.2865110966762681E-2</v>
      </c>
    </row>
    <row r="121" spans="1:4" x14ac:dyDescent="0.2">
      <c r="A121" s="45">
        <v>5136</v>
      </c>
      <c r="B121" s="43" t="s">
        <v>449</v>
      </c>
      <c r="C121" s="47">
        <v>66614.12</v>
      </c>
      <c r="D121" s="50">
        <f t="shared" si="0"/>
        <v>2.2773834001773761E-3</v>
      </c>
    </row>
    <row r="122" spans="1:4" x14ac:dyDescent="0.2">
      <c r="A122" s="45">
        <v>5137</v>
      </c>
      <c r="B122" s="43" t="s">
        <v>450</v>
      </c>
      <c r="C122" s="47">
        <v>45825.78</v>
      </c>
      <c r="D122" s="50">
        <f t="shared" si="0"/>
        <v>1.5666779156157944E-3</v>
      </c>
    </row>
    <row r="123" spans="1:4" x14ac:dyDescent="0.2">
      <c r="A123" s="45">
        <v>5138</v>
      </c>
      <c r="B123" s="43" t="s">
        <v>451</v>
      </c>
      <c r="C123" s="47">
        <v>57952.51</v>
      </c>
      <c r="D123" s="50">
        <f t="shared" si="0"/>
        <v>1.9812628955034367E-3</v>
      </c>
    </row>
    <row r="124" spans="1:4" x14ac:dyDescent="0.2">
      <c r="A124" s="45">
        <v>5139</v>
      </c>
      <c r="B124" s="43" t="s">
        <v>452</v>
      </c>
      <c r="C124" s="47">
        <v>1674949.24</v>
      </c>
      <c r="D124" s="50">
        <f t="shared" si="0"/>
        <v>5.7262658357052715E-2</v>
      </c>
    </row>
    <row r="125" spans="1:4" x14ac:dyDescent="0.2">
      <c r="A125" s="45">
        <v>5200</v>
      </c>
      <c r="B125" s="43" t="s">
        <v>453</v>
      </c>
      <c r="C125" s="47">
        <f>SUM(C126+C129+C132+C135+C140+C144+C147+C149+C155)</f>
        <v>11726.34</v>
      </c>
      <c r="D125" s="50">
        <f t="shared" si="0"/>
        <v>4.0089656758711178E-4</v>
      </c>
    </row>
    <row r="126" spans="1:4" x14ac:dyDescent="0.2">
      <c r="A126" s="45">
        <v>5210</v>
      </c>
      <c r="B126" s="43" t="s">
        <v>454</v>
      </c>
      <c r="C126" s="47">
        <f>SUM(C127:C128)</f>
        <v>0</v>
      </c>
      <c r="D126" s="50">
        <f t="shared" si="0"/>
        <v>0</v>
      </c>
    </row>
    <row r="127" spans="1:4" x14ac:dyDescent="0.2">
      <c r="A127" s="45">
        <v>5211</v>
      </c>
      <c r="B127" s="43" t="s">
        <v>455</v>
      </c>
      <c r="C127" s="47">
        <v>0</v>
      </c>
      <c r="D127" s="50">
        <f t="shared" si="0"/>
        <v>0</v>
      </c>
    </row>
    <row r="128" spans="1:4" x14ac:dyDescent="0.2">
      <c r="A128" s="45">
        <v>5212</v>
      </c>
      <c r="B128" s="43" t="s">
        <v>456</v>
      </c>
      <c r="C128" s="47">
        <v>0</v>
      </c>
      <c r="D128" s="50">
        <f t="shared" si="0"/>
        <v>0</v>
      </c>
    </row>
    <row r="129" spans="1:4" x14ac:dyDescent="0.2">
      <c r="A129" s="45">
        <v>5220</v>
      </c>
      <c r="B129" s="43" t="s">
        <v>457</v>
      </c>
      <c r="C129" s="47">
        <f>SUM(C130:C131)</f>
        <v>0</v>
      </c>
      <c r="D129" s="50">
        <f t="shared" si="0"/>
        <v>0</v>
      </c>
    </row>
    <row r="130" spans="1:4" x14ac:dyDescent="0.2">
      <c r="A130" s="45">
        <v>5221</v>
      </c>
      <c r="B130" s="43" t="s">
        <v>458</v>
      </c>
      <c r="C130" s="47">
        <v>0</v>
      </c>
      <c r="D130" s="50">
        <f t="shared" si="0"/>
        <v>0</v>
      </c>
    </row>
    <row r="131" spans="1:4" x14ac:dyDescent="0.2">
      <c r="A131" s="45">
        <v>5222</v>
      </c>
      <c r="B131" s="43" t="s">
        <v>459</v>
      </c>
      <c r="C131" s="47">
        <v>0</v>
      </c>
      <c r="D131" s="50">
        <f t="shared" si="0"/>
        <v>0</v>
      </c>
    </row>
    <row r="132" spans="1:4" x14ac:dyDescent="0.2">
      <c r="A132" s="45">
        <v>5230</v>
      </c>
      <c r="B132" s="43" t="s">
        <v>399</v>
      </c>
      <c r="C132" s="47">
        <f>SUM(C133:C134)</f>
        <v>0</v>
      </c>
      <c r="D132" s="50">
        <f t="shared" si="0"/>
        <v>0</v>
      </c>
    </row>
    <row r="133" spans="1:4" x14ac:dyDescent="0.2">
      <c r="A133" s="45">
        <v>5231</v>
      </c>
      <c r="B133" s="43" t="s">
        <v>460</v>
      </c>
      <c r="C133" s="47">
        <v>0</v>
      </c>
      <c r="D133" s="50">
        <f t="shared" si="0"/>
        <v>0</v>
      </c>
    </row>
    <row r="134" spans="1:4" x14ac:dyDescent="0.2">
      <c r="A134" s="45">
        <v>5232</v>
      </c>
      <c r="B134" s="43" t="s">
        <v>461</v>
      </c>
      <c r="C134" s="47">
        <v>0</v>
      </c>
      <c r="D134" s="50">
        <f t="shared" si="0"/>
        <v>0</v>
      </c>
    </row>
    <row r="135" spans="1:4" x14ac:dyDescent="0.2">
      <c r="A135" s="45">
        <v>5240</v>
      </c>
      <c r="B135" s="43" t="s">
        <v>400</v>
      </c>
      <c r="C135" s="47">
        <f>SUM(C136:C139)</f>
        <v>11726.34</v>
      </c>
      <c r="D135" s="50">
        <f t="shared" si="0"/>
        <v>4.0089656758711178E-4</v>
      </c>
    </row>
    <row r="136" spans="1:4" x14ac:dyDescent="0.2">
      <c r="A136" s="45">
        <v>5241</v>
      </c>
      <c r="B136" s="43" t="s">
        <v>462</v>
      </c>
      <c r="C136" s="47">
        <v>0</v>
      </c>
      <c r="D136" s="50">
        <f t="shared" si="0"/>
        <v>0</v>
      </c>
    </row>
    <row r="137" spans="1:4" x14ac:dyDescent="0.2">
      <c r="A137" s="45">
        <v>5242</v>
      </c>
      <c r="B137" s="43" t="s">
        <v>463</v>
      </c>
      <c r="C137" s="47">
        <v>0</v>
      </c>
      <c r="D137" s="50">
        <f t="shared" si="0"/>
        <v>0</v>
      </c>
    </row>
    <row r="138" spans="1:4" x14ac:dyDescent="0.2">
      <c r="A138" s="45">
        <v>5243</v>
      </c>
      <c r="B138" s="43" t="s">
        <v>464</v>
      </c>
      <c r="C138" s="47">
        <v>11726.34</v>
      </c>
      <c r="D138" s="50">
        <f t="shared" si="0"/>
        <v>4.0089656758711178E-4</v>
      </c>
    </row>
    <row r="139" spans="1:4" x14ac:dyDescent="0.2">
      <c r="A139" s="45">
        <v>5244</v>
      </c>
      <c r="B139" s="43" t="s">
        <v>465</v>
      </c>
      <c r="C139" s="47">
        <v>0</v>
      </c>
      <c r="D139" s="50">
        <f t="shared" si="0"/>
        <v>0</v>
      </c>
    </row>
    <row r="140" spans="1:4" x14ac:dyDescent="0.2">
      <c r="A140" s="45">
        <v>5250</v>
      </c>
      <c r="B140" s="43" t="s">
        <v>401</v>
      </c>
      <c r="C140" s="47">
        <f>SUM(C141:C143)</f>
        <v>0</v>
      </c>
      <c r="D140" s="50">
        <f t="shared" si="0"/>
        <v>0</v>
      </c>
    </row>
    <row r="141" spans="1:4" x14ac:dyDescent="0.2">
      <c r="A141" s="45">
        <v>5251</v>
      </c>
      <c r="B141" s="43" t="s">
        <v>466</v>
      </c>
      <c r="C141" s="47">
        <v>0</v>
      </c>
      <c r="D141" s="50">
        <f t="shared" si="0"/>
        <v>0</v>
      </c>
    </row>
    <row r="142" spans="1:4" x14ac:dyDescent="0.2">
      <c r="A142" s="45">
        <v>5252</v>
      </c>
      <c r="B142" s="43" t="s">
        <v>467</v>
      </c>
      <c r="C142" s="47">
        <v>0</v>
      </c>
      <c r="D142" s="50">
        <f t="shared" si="0"/>
        <v>0</v>
      </c>
    </row>
    <row r="143" spans="1:4" x14ac:dyDescent="0.2">
      <c r="A143" s="45">
        <v>5259</v>
      </c>
      <c r="B143" s="43" t="s">
        <v>468</v>
      </c>
      <c r="C143" s="47">
        <v>0</v>
      </c>
      <c r="D143" s="50">
        <f t="shared" si="0"/>
        <v>0</v>
      </c>
    </row>
    <row r="144" spans="1:4" x14ac:dyDescent="0.2">
      <c r="A144" s="45">
        <v>5260</v>
      </c>
      <c r="B144" s="43" t="s">
        <v>469</v>
      </c>
      <c r="C144" s="47">
        <f>SUM(C145:C146)</f>
        <v>0</v>
      </c>
      <c r="D144" s="50">
        <f t="shared" si="0"/>
        <v>0</v>
      </c>
    </row>
    <row r="145" spans="1:4" x14ac:dyDescent="0.2">
      <c r="A145" s="45">
        <v>5261</v>
      </c>
      <c r="B145" s="43" t="s">
        <v>470</v>
      </c>
      <c r="C145" s="47">
        <v>0</v>
      </c>
      <c r="D145" s="50">
        <f t="shared" si="0"/>
        <v>0</v>
      </c>
    </row>
    <row r="146" spans="1:4" x14ac:dyDescent="0.2">
      <c r="A146" s="45">
        <v>5262</v>
      </c>
      <c r="B146" s="43" t="s">
        <v>471</v>
      </c>
      <c r="C146" s="47">
        <v>0</v>
      </c>
      <c r="D146" s="50">
        <f t="shared" si="0"/>
        <v>0</v>
      </c>
    </row>
    <row r="147" spans="1:4" x14ac:dyDescent="0.2">
      <c r="A147" s="45">
        <v>5270</v>
      </c>
      <c r="B147" s="43" t="s">
        <v>472</v>
      </c>
      <c r="C147" s="47">
        <f>SUM(C148)</f>
        <v>0</v>
      </c>
      <c r="D147" s="50">
        <f t="shared" si="0"/>
        <v>0</v>
      </c>
    </row>
    <row r="148" spans="1:4" x14ac:dyDescent="0.2">
      <c r="A148" s="45">
        <v>5271</v>
      </c>
      <c r="B148" s="43" t="s">
        <v>473</v>
      </c>
      <c r="C148" s="47">
        <v>0</v>
      </c>
      <c r="D148" s="50">
        <f t="shared" si="0"/>
        <v>0</v>
      </c>
    </row>
    <row r="149" spans="1:4" x14ac:dyDescent="0.2">
      <c r="A149" s="45">
        <v>5280</v>
      </c>
      <c r="B149" s="43" t="s">
        <v>474</v>
      </c>
      <c r="C149" s="47">
        <f>SUM(C150:C154)</f>
        <v>0</v>
      </c>
      <c r="D149" s="50">
        <f t="shared" si="0"/>
        <v>0</v>
      </c>
    </row>
    <row r="150" spans="1:4" x14ac:dyDescent="0.2">
      <c r="A150" s="45">
        <v>5281</v>
      </c>
      <c r="B150" s="43" t="s">
        <v>475</v>
      </c>
      <c r="C150" s="47">
        <v>0</v>
      </c>
      <c r="D150" s="50">
        <f t="shared" si="0"/>
        <v>0</v>
      </c>
    </row>
    <row r="151" spans="1:4" x14ac:dyDescent="0.2">
      <c r="A151" s="45">
        <v>5282</v>
      </c>
      <c r="B151" s="43" t="s">
        <v>476</v>
      </c>
      <c r="C151" s="47">
        <v>0</v>
      </c>
      <c r="D151" s="50">
        <f t="shared" si="0"/>
        <v>0</v>
      </c>
    </row>
    <row r="152" spans="1:4" x14ac:dyDescent="0.2">
      <c r="A152" s="45">
        <v>5283</v>
      </c>
      <c r="B152" s="43" t="s">
        <v>477</v>
      </c>
      <c r="C152" s="47">
        <v>0</v>
      </c>
      <c r="D152" s="50">
        <f t="shared" si="0"/>
        <v>0</v>
      </c>
    </row>
    <row r="153" spans="1:4" x14ac:dyDescent="0.2">
      <c r="A153" s="45">
        <v>5284</v>
      </c>
      <c r="B153" s="43" t="s">
        <v>478</v>
      </c>
      <c r="C153" s="47">
        <v>0</v>
      </c>
      <c r="D153" s="50">
        <f t="shared" si="0"/>
        <v>0</v>
      </c>
    </row>
    <row r="154" spans="1:4" x14ac:dyDescent="0.2">
      <c r="A154" s="45">
        <v>5285</v>
      </c>
      <c r="B154" s="43" t="s">
        <v>479</v>
      </c>
      <c r="C154" s="47">
        <v>0</v>
      </c>
      <c r="D154" s="50">
        <f t="shared" si="0"/>
        <v>0</v>
      </c>
    </row>
    <row r="155" spans="1:4" x14ac:dyDescent="0.2">
      <c r="A155" s="45">
        <v>5290</v>
      </c>
      <c r="B155" s="43" t="s">
        <v>480</v>
      </c>
      <c r="C155" s="47">
        <f>SUM(C156:C157)</f>
        <v>0</v>
      </c>
      <c r="D155" s="50">
        <f t="shared" si="0"/>
        <v>0</v>
      </c>
    </row>
    <row r="156" spans="1:4" x14ac:dyDescent="0.2">
      <c r="A156" s="45">
        <v>5291</v>
      </c>
      <c r="B156" s="43" t="s">
        <v>481</v>
      </c>
      <c r="C156" s="47">
        <v>0</v>
      </c>
      <c r="D156" s="50">
        <f t="shared" si="0"/>
        <v>0</v>
      </c>
    </row>
    <row r="157" spans="1:4" x14ac:dyDescent="0.2">
      <c r="A157" s="45">
        <v>5292</v>
      </c>
      <c r="B157" s="43" t="s">
        <v>482</v>
      </c>
      <c r="C157" s="47">
        <v>0</v>
      </c>
      <c r="D157" s="50">
        <f t="shared" si="0"/>
        <v>0</v>
      </c>
    </row>
    <row r="158" spans="1:4" x14ac:dyDescent="0.2">
      <c r="A158" s="45">
        <v>5300</v>
      </c>
      <c r="B158" s="43" t="s">
        <v>483</v>
      </c>
      <c r="C158" s="47">
        <f>SUM(C159+C162+C165)</f>
        <v>0</v>
      </c>
      <c r="D158" s="50">
        <f t="shared" si="0"/>
        <v>0</v>
      </c>
    </row>
    <row r="159" spans="1:4" x14ac:dyDescent="0.2">
      <c r="A159" s="45">
        <v>5310</v>
      </c>
      <c r="B159" s="43" t="s">
        <v>393</v>
      </c>
      <c r="C159" s="47">
        <f>SUM(C160:C161)</f>
        <v>0</v>
      </c>
      <c r="D159" s="50">
        <f t="shared" si="0"/>
        <v>0</v>
      </c>
    </row>
    <row r="160" spans="1:4" x14ac:dyDescent="0.2">
      <c r="A160" s="45">
        <v>5311</v>
      </c>
      <c r="B160" s="43" t="s">
        <v>484</v>
      </c>
      <c r="C160" s="47">
        <v>0</v>
      </c>
      <c r="D160" s="50">
        <f t="shared" si="0"/>
        <v>0</v>
      </c>
    </row>
    <row r="161" spans="1:4" x14ac:dyDescent="0.2">
      <c r="A161" s="45">
        <v>5312</v>
      </c>
      <c r="B161" s="43" t="s">
        <v>485</v>
      </c>
      <c r="C161" s="47">
        <v>0</v>
      </c>
      <c r="D161" s="50">
        <f t="shared" si="0"/>
        <v>0</v>
      </c>
    </row>
    <row r="162" spans="1:4" x14ac:dyDescent="0.2">
      <c r="A162" s="45">
        <v>5320</v>
      </c>
      <c r="B162" s="43" t="s">
        <v>394</v>
      </c>
      <c r="C162" s="47">
        <f>SUM(C163:C164)</f>
        <v>0</v>
      </c>
      <c r="D162" s="50">
        <f t="shared" ref="D162:D217" si="1">C162/$C$96</f>
        <v>0</v>
      </c>
    </row>
    <row r="163" spans="1:4" x14ac:dyDescent="0.2">
      <c r="A163" s="45">
        <v>5321</v>
      </c>
      <c r="B163" s="43" t="s">
        <v>486</v>
      </c>
      <c r="C163" s="47">
        <v>0</v>
      </c>
      <c r="D163" s="50">
        <f t="shared" si="1"/>
        <v>0</v>
      </c>
    </row>
    <row r="164" spans="1:4" x14ac:dyDescent="0.2">
      <c r="A164" s="45">
        <v>5322</v>
      </c>
      <c r="B164" s="43" t="s">
        <v>487</v>
      </c>
      <c r="C164" s="47">
        <v>0</v>
      </c>
      <c r="D164" s="50">
        <f t="shared" si="1"/>
        <v>0</v>
      </c>
    </row>
    <row r="165" spans="1:4" x14ac:dyDescent="0.2">
      <c r="A165" s="45">
        <v>5330</v>
      </c>
      <c r="B165" s="43" t="s">
        <v>395</v>
      </c>
      <c r="C165" s="47">
        <f>SUM(C166:C167)</f>
        <v>0</v>
      </c>
      <c r="D165" s="50">
        <f t="shared" si="1"/>
        <v>0</v>
      </c>
    </row>
    <row r="166" spans="1:4" x14ac:dyDescent="0.2">
      <c r="A166" s="45">
        <v>5331</v>
      </c>
      <c r="B166" s="43" t="s">
        <v>488</v>
      </c>
      <c r="C166" s="47">
        <v>0</v>
      </c>
      <c r="D166" s="50">
        <f t="shared" si="1"/>
        <v>0</v>
      </c>
    </row>
    <row r="167" spans="1:4" x14ac:dyDescent="0.2">
      <c r="A167" s="45">
        <v>5332</v>
      </c>
      <c r="B167" s="43" t="s">
        <v>489</v>
      </c>
      <c r="C167" s="47">
        <v>0</v>
      </c>
      <c r="D167" s="50">
        <f t="shared" si="1"/>
        <v>0</v>
      </c>
    </row>
    <row r="168" spans="1:4" x14ac:dyDescent="0.2">
      <c r="A168" s="45">
        <v>5400</v>
      </c>
      <c r="B168" s="43" t="s">
        <v>490</v>
      </c>
      <c r="C168" s="47">
        <f>SUM(C169+C172+C175+C178+C180)</f>
        <v>0</v>
      </c>
      <c r="D168" s="50">
        <f t="shared" si="1"/>
        <v>0</v>
      </c>
    </row>
    <row r="169" spans="1:4" x14ac:dyDescent="0.2">
      <c r="A169" s="45">
        <v>5410</v>
      </c>
      <c r="B169" s="43" t="s">
        <v>491</v>
      </c>
      <c r="C169" s="47">
        <f>SUM(C170:C171)</f>
        <v>0</v>
      </c>
      <c r="D169" s="50">
        <f t="shared" si="1"/>
        <v>0</v>
      </c>
    </row>
    <row r="170" spans="1:4" x14ac:dyDescent="0.2">
      <c r="A170" s="45">
        <v>5411</v>
      </c>
      <c r="B170" s="43" t="s">
        <v>492</v>
      </c>
      <c r="C170" s="47">
        <v>0</v>
      </c>
      <c r="D170" s="50">
        <f t="shared" si="1"/>
        <v>0</v>
      </c>
    </row>
    <row r="171" spans="1:4" x14ac:dyDescent="0.2">
      <c r="A171" s="45">
        <v>5412</v>
      </c>
      <c r="B171" s="43" t="s">
        <v>493</v>
      </c>
      <c r="C171" s="47">
        <v>0</v>
      </c>
      <c r="D171" s="50">
        <f t="shared" si="1"/>
        <v>0</v>
      </c>
    </row>
    <row r="172" spans="1:4" x14ac:dyDescent="0.2">
      <c r="A172" s="45">
        <v>5420</v>
      </c>
      <c r="B172" s="43" t="s">
        <v>494</v>
      </c>
      <c r="C172" s="47">
        <f>SUM(C173:C174)</f>
        <v>0</v>
      </c>
      <c r="D172" s="50">
        <f t="shared" si="1"/>
        <v>0</v>
      </c>
    </row>
    <row r="173" spans="1:4" x14ac:dyDescent="0.2">
      <c r="A173" s="45">
        <v>5421</v>
      </c>
      <c r="B173" s="43" t="s">
        <v>495</v>
      </c>
      <c r="C173" s="47">
        <v>0</v>
      </c>
      <c r="D173" s="50">
        <f t="shared" si="1"/>
        <v>0</v>
      </c>
    </row>
    <row r="174" spans="1:4" x14ac:dyDescent="0.2">
      <c r="A174" s="45">
        <v>5422</v>
      </c>
      <c r="B174" s="43" t="s">
        <v>496</v>
      </c>
      <c r="C174" s="47">
        <v>0</v>
      </c>
      <c r="D174" s="50">
        <f t="shared" si="1"/>
        <v>0</v>
      </c>
    </row>
    <row r="175" spans="1:4" x14ac:dyDescent="0.2">
      <c r="A175" s="45">
        <v>5430</v>
      </c>
      <c r="B175" s="43" t="s">
        <v>497</v>
      </c>
      <c r="C175" s="47">
        <f>SUM(C176:C177)</f>
        <v>0</v>
      </c>
      <c r="D175" s="50">
        <f t="shared" si="1"/>
        <v>0</v>
      </c>
    </row>
    <row r="176" spans="1:4" x14ac:dyDescent="0.2">
      <c r="A176" s="45">
        <v>5431</v>
      </c>
      <c r="B176" s="43" t="s">
        <v>498</v>
      </c>
      <c r="C176" s="47">
        <v>0</v>
      </c>
      <c r="D176" s="50">
        <f t="shared" si="1"/>
        <v>0</v>
      </c>
    </row>
    <row r="177" spans="1:4" x14ac:dyDescent="0.2">
      <c r="A177" s="45">
        <v>5432</v>
      </c>
      <c r="B177" s="43" t="s">
        <v>499</v>
      </c>
      <c r="C177" s="47">
        <v>0</v>
      </c>
      <c r="D177" s="50">
        <f t="shared" si="1"/>
        <v>0</v>
      </c>
    </row>
    <row r="178" spans="1:4" x14ac:dyDescent="0.2">
      <c r="A178" s="45">
        <v>5440</v>
      </c>
      <c r="B178" s="43" t="s">
        <v>500</v>
      </c>
      <c r="C178" s="47">
        <f>SUM(C179)</f>
        <v>0</v>
      </c>
      <c r="D178" s="50">
        <f t="shared" si="1"/>
        <v>0</v>
      </c>
    </row>
    <row r="179" spans="1:4" x14ac:dyDescent="0.2">
      <c r="A179" s="45">
        <v>5441</v>
      </c>
      <c r="B179" s="43" t="s">
        <v>500</v>
      </c>
      <c r="C179" s="47">
        <v>0</v>
      </c>
      <c r="D179" s="50">
        <f t="shared" si="1"/>
        <v>0</v>
      </c>
    </row>
    <row r="180" spans="1:4" x14ac:dyDescent="0.2">
      <c r="A180" s="45">
        <v>5450</v>
      </c>
      <c r="B180" s="43" t="s">
        <v>501</v>
      </c>
      <c r="C180" s="47">
        <f>SUM(C181:C182)</f>
        <v>0</v>
      </c>
      <c r="D180" s="50">
        <f t="shared" si="1"/>
        <v>0</v>
      </c>
    </row>
    <row r="181" spans="1:4" x14ac:dyDescent="0.2">
      <c r="A181" s="45">
        <v>5451</v>
      </c>
      <c r="B181" s="43" t="s">
        <v>502</v>
      </c>
      <c r="C181" s="47">
        <v>0</v>
      </c>
      <c r="D181" s="50">
        <f t="shared" si="1"/>
        <v>0</v>
      </c>
    </row>
    <row r="182" spans="1:4" x14ac:dyDescent="0.2">
      <c r="A182" s="45">
        <v>5452</v>
      </c>
      <c r="B182" s="43" t="s">
        <v>503</v>
      </c>
      <c r="C182" s="47">
        <v>0</v>
      </c>
      <c r="D182" s="50">
        <f t="shared" si="1"/>
        <v>0</v>
      </c>
    </row>
    <row r="183" spans="1:4" x14ac:dyDescent="0.2">
      <c r="A183" s="45">
        <v>5500</v>
      </c>
      <c r="B183" s="43" t="s">
        <v>504</v>
      </c>
      <c r="C183" s="47">
        <f>SUM(C184+C193+C196+C202+C204+C206)</f>
        <v>681493.62</v>
      </c>
      <c r="D183" s="50">
        <f t="shared" si="1"/>
        <v>2.3298697896403778E-2</v>
      </c>
    </row>
    <row r="184" spans="1:4" x14ac:dyDescent="0.2">
      <c r="A184" s="45">
        <v>5510</v>
      </c>
      <c r="B184" s="43" t="s">
        <v>505</v>
      </c>
      <c r="C184" s="47">
        <f>SUM(C185:C192)</f>
        <v>681493.62</v>
      </c>
      <c r="D184" s="50">
        <f t="shared" si="1"/>
        <v>2.3298697896403778E-2</v>
      </c>
    </row>
    <row r="185" spans="1:4" x14ac:dyDescent="0.2">
      <c r="A185" s="45">
        <v>5511</v>
      </c>
      <c r="B185" s="43" t="s">
        <v>506</v>
      </c>
      <c r="C185" s="47">
        <v>0</v>
      </c>
      <c r="D185" s="50">
        <f t="shared" si="1"/>
        <v>0</v>
      </c>
    </row>
    <row r="186" spans="1:4" x14ac:dyDescent="0.2">
      <c r="A186" s="45">
        <v>5512</v>
      </c>
      <c r="B186" s="43" t="s">
        <v>507</v>
      </c>
      <c r="C186" s="47">
        <v>0</v>
      </c>
      <c r="D186" s="50">
        <f t="shared" si="1"/>
        <v>0</v>
      </c>
    </row>
    <row r="187" spans="1:4" x14ac:dyDescent="0.2">
      <c r="A187" s="45">
        <v>5513</v>
      </c>
      <c r="B187" s="43" t="s">
        <v>508</v>
      </c>
      <c r="C187" s="47">
        <v>0</v>
      </c>
      <c r="D187" s="50">
        <f t="shared" si="1"/>
        <v>0</v>
      </c>
    </row>
    <row r="188" spans="1:4" x14ac:dyDescent="0.2">
      <c r="A188" s="45">
        <v>5514</v>
      </c>
      <c r="B188" s="43" t="s">
        <v>509</v>
      </c>
      <c r="C188" s="47">
        <v>0</v>
      </c>
      <c r="D188" s="50">
        <f t="shared" si="1"/>
        <v>0</v>
      </c>
    </row>
    <row r="189" spans="1:4" x14ac:dyDescent="0.2">
      <c r="A189" s="45">
        <v>5515</v>
      </c>
      <c r="B189" s="43" t="s">
        <v>510</v>
      </c>
      <c r="C189" s="47">
        <v>0</v>
      </c>
      <c r="D189" s="50">
        <f t="shared" si="1"/>
        <v>0</v>
      </c>
    </row>
    <row r="190" spans="1:4" x14ac:dyDescent="0.2">
      <c r="A190" s="45">
        <v>5516</v>
      </c>
      <c r="B190" s="43" t="s">
        <v>511</v>
      </c>
      <c r="C190" s="47">
        <v>0</v>
      </c>
      <c r="D190" s="50">
        <f t="shared" si="1"/>
        <v>0</v>
      </c>
    </row>
    <row r="191" spans="1:4" x14ac:dyDescent="0.2">
      <c r="A191" s="45">
        <v>5517</v>
      </c>
      <c r="B191" s="43" t="s">
        <v>512</v>
      </c>
      <c r="C191" s="47">
        <v>0</v>
      </c>
      <c r="D191" s="50">
        <f t="shared" si="1"/>
        <v>0</v>
      </c>
    </row>
    <row r="192" spans="1:4" x14ac:dyDescent="0.2">
      <c r="A192" s="45">
        <v>5518</v>
      </c>
      <c r="B192" s="43" t="s">
        <v>103</v>
      </c>
      <c r="C192" s="47">
        <v>681493.62</v>
      </c>
      <c r="D192" s="50">
        <f t="shared" si="1"/>
        <v>2.3298697896403778E-2</v>
      </c>
    </row>
    <row r="193" spans="1:4" x14ac:dyDescent="0.2">
      <c r="A193" s="45">
        <v>5520</v>
      </c>
      <c r="B193" s="43" t="s">
        <v>102</v>
      </c>
      <c r="C193" s="47">
        <f>SUM(C194:C195)</f>
        <v>0</v>
      </c>
      <c r="D193" s="50">
        <f t="shared" si="1"/>
        <v>0</v>
      </c>
    </row>
    <row r="194" spans="1:4" x14ac:dyDescent="0.2">
      <c r="A194" s="45">
        <v>5521</v>
      </c>
      <c r="B194" s="43" t="s">
        <v>513</v>
      </c>
      <c r="C194" s="47">
        <v>0</v>
      </c>
      <c r="D194" s="50">
        <f t="shared" si="1"/>
        <v>0</v>
      </c>
    </row>
    <row r="195" spans="1:4" x14ac:dyDescent="0.2">
      <c r="A195" s="45">
        <v>5522</v>
      </c>
      <c r="B195" s="43" t="s">
        <v>514</v>
      </c>
      <c r="C195" s="47">
        <v>0</v>
      </c>
      <c r="D195" s="50">
        <f t="shared" si="1"/>
        <v>0</v>
      </c>
    </row>
    <row r="196" spans="1:4" x14ac:dyDescent="0.2">
      <c r="A196" s="45">
        <v>5530</v>
      </c>
      <c r="B196" s="43" t="s">
        <v>515</v>
      </c>
      <c r="C196" s="47">
        <f>SUM(C197:C201)</f>
        <v>0</v>
      </c>
      <c r="D196" s="50">
        <f t="shared" si="1"/>
        <v>0</v>
      </c>
    </row>
    <row r="197" spans="1:4" x14ac:dyDescent="0.2">
      <c r="A197" s="45">
        <v>5531</v>
      </c>
      <c r="B197" s="43" t="s">
        <v>516</v>
      </c>
      <c r="C197" s="47">
        <v>0</v>
      </c>
      <c r="D197" s="50">
        <f t="shared" si="1"/>
        <v>0</v>
      </c>
    </row>
    <row r="198" spans="1:4" x14ac:dyDescent="0.2">
      <c r="A198" s="45">
        <v>5532</v>
      </c>
      <c r="B198" s="43" t="s">
        <v>517</v>
      </c>
      <c r="C198" s="47">
        <v>0</v>
      </c>
      <c r="D198" s="50">
        <f t="shared" si="1"/>
        <v>0</v>
      </c>
    </row>
    <row r="199" spans="1:4" x14ac:dyDescent="0.2">
      <c r="A199" s="45">
        <v>5533</v>
      </c>
      <c r="B199" s="43" t="s">
        <v>518</v>
      </c>
      <c r="C199" s="47">
        <v>0</v>
      </c>
      <c r="D199" s="50">
        <f t="shared" si="1"/>
        <v>0</v>
      </c>
    </row>
    <row r="200" spans="1:4" x14ac:dyDescent="0.2">
      <c r="A200" s="45">
        <v>5534</v>
      </c>
      <c r="B200" s="43" t="s">
        <v>519</v>
      </c>
      <c r="C200" s="47">
        <v>0</v>
      </c>
      <c r="D200" s="50">
        <f t="shared" si="1"/>
        <v>0</v>
      </c>
    </row>
    <row r="201" spans="1:4" x14ac:dyDescent="0.2">
      <c r="A201" s="45">
        <v>5535</v>
      </c>
      <c r="B201" s="43" t="s">
        <v>520</v>
      </c>
      <c r="C201" s="47">
        <v>0</v>
      </c>
      <c r="D201" s="50">
        <f t="shared" si="1"/>
        <v>0</v>
      </c>
    </row>
    <row r="202" spans="1:4" x14ac:dyDescent="0.2">
      <c r="A202" s="45">
        <v>5540</v>
      </c>
      <c r="B202" s="43" t="s">
        <v>521</v>
      </c>
      <c r="C202" s="47">
        <f>SUM(C203)</f>
        <v>0</v>
      </c>
      <c r="D202" s="50">
        <f t="shared" si="1"/>
        <v>0</v>
      </c>
    </row>
    <row r="203" spans="1:4" x14ac:dyDescent="0.2">
      <c r="A203" s="45">
        <v>5541</v>
      </c>
      <c r="B203" s="43" t="s">
        <v>521</v>
      </c>
      <c r="C203" s="47">
        <v>0</v>
      </c>
      <c r="D203" s="50">
        <f t="shared" si="1"/>
        <v>0</v>
      </c>
    </row>
    <row r="204" spans="1:4" x14ac:dyDescent="0.2">
      <c r="A204" s="45">
        <v>5550</v>
      </c>
      <c r="B204" s="43" t="s">
        <v>522</v>
      </c>
      <c r="C204" s="47">
        <f>SUM(C205)</f>
        <v>0</v>
      </c>
      <c r="D204" s="50">
        <f t="shared" si="1"/>
        <v>0</v>
      </c>
    </row>
    <row r="205" spans="1:4" x14ac:dyDescent="0.2">
      <c r="A205" s="45">
        <v>5551</v>
      </c>
      <c r="B205" s="43" t="s">
        <v>522</v>
      </c>
      <c r="C205" s="47">
        <v>0</v>
      </c>
      <c r="D205" s="50">
        <f t="shared" si="1"/>
        <v>0</v>
      </c>
    </row>
    <row r="206" spans="1:4" x14ac:dyDescent="0.2">
      <c r="A206" s="45">
        <v>5590</v>
      </c>
      <c r="B206" s="43" t="s">
        <v>523</v>
      </c>
      <c r="C206" s="47">
        <f>SUM(C207:C214)</f>
        <v>0</v>
      </c>
      <c r="D206" s="50">
        <f t="shared" si="1"/>
        <v>0</v>
      </c>
    </row>
    <row r="207" spans="1:4" x14ac:dyDescent="0.2">
      <c r="A207" s="45">
        <v>5591</v>
      </c>
      <c r="B207" s="43" t="s">
        <v>524</v>
      </c>
      <c r="C207" s="47">
        <v>0</v>
      </c>
      <c r="D207" s="50">
        <f t="shared" si="1"/>
        <v>0</v>
      </c>
    </row>
    <row r="208" spans="1:4" x14ac:dyDescent="0.2">
      <c r="A208" s="45">
        <v>5592</v>
      </c>
      <c r="B208" s="43" t="s">
        <v>525</v>
      </c>
      <c r="C208" s="47">
        <v>0</v>
      </c>
      <c r="D208" s="50">
        <f t="shared" si="1"/>
        <v>0</v>
      </c>
    </row>
    <row r="209" spans="1:4" x14ac:dyDescent="0.2">
      <c r="A209" s="45">
        <v>5593</v>
      </c>
      <c r="B209" s="43" t="s">
        <v>526</v>
      </c>
      <c r="C209" s="47">
        <v>0</v>
      </c>
      <c r="D209" s="50">
        <f t="shared" si="1"/>
        <v>0</v>
      </c>
    </row>
    <row r="210" spans="1:4" x14ac:dyDescent="0.2">
      <c r="A210" s="45">
        <v>5594</v>
      </c>
      <c r="B210" s="43" t="s">
        <v>527</v>
      </c>
      <c r="C210" s="47">
        <v>0</v>
      </c>
      <c r="D210" s="50">
        <f t="shared" si="1"/>
        <v>0</v>
      </c>
    </row>
    <row r="211" spans="1:4" x14ac:dyDescent="0.2">
      <c r="A211" s="45">
        <v>5595</v>
      </c>
      <c r="B211" s="43" t="s">
        <v>528</v>
      </c>
      <c r="C211" s="47">
        <v>0</v>
      </c>
      <c r="D211" s="50">
        <f t="shared" si="1"/>
        <v>0</v>
      </c>
    </row>
    <row r="212" spans="1:4" x14ac:dyDescent="0.2">
      <c r="A212" s="45">
        <v>5596</v>
      </c>
      <c r="B212" s="43" t="s">
        <v>421</v>
      </c>
      <c r="C212" s="47">
        <v>0</v>
      </c>
      <c r="D212" s="50">
        <f t="shared" si="1"/>
        <v>0</v>
      </c>
    </row>
    <row r="213" spans="1:4" x14ac:dyDescent="0.2">
      <c r="A213" s="45">
        <v>5597</v>
      </c>
      <c r="B213" s="43" t="s">
        <v>529</v>
      </c>
      <c r="C213" s="47">
        <v>0</v>
      </c>
      <c r="D213" s="50">
        <f t="shared" si="1"/>
        <v>0</v>
      </c>
    </row>
    <row r="214" spans="1:4" x14ac:dyDescent="0.2">
      <c r="A214" s="45">
        <v>5599</v>
      </c>
      <c r="B214" s="43" t="s">
        <v>530</v>
      </c>
      <c r="C214" s="47">
        <v>0</v>
      </c>
      <c r="D214" s="50">
        <f t="shared" si="1"/>
        <v>0</v>
      </c>
    </row>
    <row r="215" spans="1:4" x14ac:dyDescent="0.2">
      <c r="A215" s="45">
        <v>5600</v>
      </c>
      <c r="B215" s="43" t="s">
        <v>97</v>
      </c>
      <c r="C215" s="47">
        <f>SUM(C216)</f>
        <v>0</v>
      </c>
      <c r="D215" s="50">
        <f t="shared" si="1"/>
        <v>0</v>
      </c>
    </row>
    <row r="216" spans="1:4" x14ac:dyDescent="0.2">
      <c r="A216" s="45">
        <v>5610</v>
      </c>
      <c r="B216" s="43" t="s">
        <v>531</v>
      </c>
      <c r="C216" s="47">
        <f>SUM(C217)</f>
        <v>0</v>
      </c>
      <c r="D216" s="50">
        <f t="shared" si="1"/>
        <v>0</v>
      </c>
    </row>
    <row r="217" spans="1:4" x14ac:dyDescent="0.2">
      <c r="A217" s="45">
        <v>5611</v>
      </c>
      <c r="B217" s="43" t="s">
        <v>532</v>
      </c>
      <c r="C217" s="47">
        <v>0</v>
      </c>
      <c r="D217" s="50">
        <f t="shared" si="1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3" fitToHeight="4" orientation="landscape" r:id="rId1"/>
  <ignoredErrors>
    <ignoredError sqref="D96:D217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53" customWidth="1"/>
    <col min="2" max="2" width="48.140625" style="53" customWidth="1"/>
    <col min="3" max="3" width="22.85546875" style="53" customWidth="1"/>
    <col min="4" max="5" width="16.7109375" style="53" customWidth="1"/>
    <col min="6" max="16384" width="9.140625" style="53"/>
  </cols>
  <sheetData>
    <row r="1" spans="1:5" ht="18.95" customHeight="1" x14ac:dyDescent="0.2">
      <c r="A1" s="131" t="s">
        <v>567</v>
      </c>
      <c r="B1" s="131"/>
      <c r="C1" s="131"/>
      <c r="D1" s="51" t="s">
        <v>227</v>
      </c>
      <c r="E1" s="52">
        <v>2018</v>
      </c>
    </row>
    <row r="2" spans="1:5" ht="18.95" customHeight="1" x14ac:dyDescent="0.2">
      <c r="A2" s="131" t="s">
        <v>533</v>
      </c>
      <c r="B2" s="131"/>
      <c r="C2" s="131"/>
      <c r="D2" s="51" t="s">
        <v>229</v>
      </c>
      <c r="E2" s="52" t="str">
        <f>ESF!H2</f>
        <v>Trimestral</v>
      </c>
    </row>
    <row r="3" spans="1:5" ht="18.95" customHeight="1" x14ac:dyDescent="0.2">
      <c r="A3" s="131" t="s">
        <v>568</v>
      </c>
      <c r="B3" s="131"/>
      <c r="C3" s="131"/>
      <c r="D3" s="51" t="s">
        <v>231</v>
      </c>
      <c r="E3" s="52">
        <f>ESF!H3</f>
        <v>3</v>
      </c>
    </row>
    <row r="5" spans="1:5" x14ac:dyDescent="0.2">
      <c r="A5" s="54" t="s">
        <v>232</v>
      </c>
      <c r="B5" s="55"/>
      <c r="C5" s="55"/>
      <c r="D5" s="55"/>
      <c r="E5" s="55"/>
    </row>
    <row r="6" spans="1:5" x14ac:dyDescent="0.2">
      <c r="A6" s="55" t="s">
        <v>212</v>
      </c>
      <c r="B6" s="55"/>
      <c r="C6" s="55"/>
      <c r="D6" s="55"/>
      <c r="E6" s="55"/>
    </row>
    <row r="7" spans="1:5" x14ac:dyDescent="0.2">
      <c r="A7" s="56" t="s">
        <v>188</v>
      </c>
      <c r="B7" s="56" t="s">
        <v>184</v>
      </c>
      <c r="C7" s="56" t="s">
        <v>185</v>
      </c>
      <c r="D7" s="56" t="s">
        <v>187</v>
      </c>
      <c r="E7" s="56" t="s">
        <v>189</v>
      </c>
    </row>
    <row r="8" spans="1:5" x14ac:dyDescent="0.2">
      <c r="A8" s="57">
        <v>3110</v>
      </c>
      <c r="B8" s="53" t="s">
        <v>394</v>
      </c>
      <c r="C8" s="58">
        <v>63960815.369999997</v>
      </c>
    </row>
    <row r="9" spans="1:5" x14ac:dyDescent="0.2">
      <c r="A9" s="57">
        <v>3120</v>
      </c>
      <c r="B9" s="53" t="s">
        <v>534</v>
      </c>
      <c r="C9" s="58">
        <v>0</v>
      </c>
    </row>
    <row r="10" spans="1:5" x14ac:dyDescent="0.2">
      <c r="A10" s="57">
        <v>3130</v>
      </c>
      <c r="B10" s="53" t="s">
        <v>535</v>
      </c>
      <c r="C10" s="58">
        <v>0</v>
      </c>
    </row>
    <row r="12" spans="1:5" x14ac:dyDescent="0.2">
      <c r="A12" s="55" t="s">
        <v>213</v>
      </c>
      <c r="B12" s="55"/>
      <c r="C12" s="55"/>
      <c r="D12" s="55"/>
      <c r="E12" s="55"/>
    </row>
    <row r="13" spans="1:5" x14ac:dyDescent="0.2">
      <c r="A13" s="56" t="s">
        <v>188</v>
      </c>
      <c r="B13" s="56" t="s">
        <v>184</v>
      </c>
      <c r="C13" s="56" t="s">
        <v>185</v>
      </c>
      <c r="D13" s="56" t="s">
        <v>536</v>
      </c>
      <c r="E13" s="56"/>
    </row>
    <row r="14" spans="1:5" x14ac:dyDescent="0.2">
      <c r="A14" s="57">
        <v>3210</v>
      </c>
      <c r="B14" s="53" t="s">
        <v>537</v>
      </c>
      <c r="C14" s="58">
        <v>20571827.079999998</v>
      </c>
    </row>
    <row r="15" spans="1:5" x14ac:dyDescent="0.2">
      <c r="A15" s="57">
        <v>3220</v>
      </c>
      <c r="B15" s="53" t="s">
        <v>538</v>
      </c>
      <c r="C15" s="58">
        <v>45417735.68</v>
      </c>
    </row>
    <row r="16" spans="1:5" x14ac:dyDescent="0.2">
      <c r="A16" s="57">
        <v>3230</v>
      </c>
      <c r="B16" s="53" t="s">
        <v>539</v>
      </c>
      <c r="C16" s="58">
        <f>SUM(C17:C20)</f>
        <v>0</v>
      </c>
    </row>
    <row r="17" spans="1:3" x14ac:dyDescent="0.2">
      <c r="A17" s="57">
        <v>3231</v>
      </c>
      <c r="B17" s="53" t="s">
        <v>540</v>
      </c>
      <c r="C17" s="58">
        <v>0</v>
      </c>
    </row>
    <row r="18" spans="1:3" x14ac:dyDescent="0.2">
      <c r="A18" s="57">
        <v>3232</v>
      </c>
      <c r="B18" s="53" t="s">
        <v>541</v>
      </c>
      <c r="C18" s="58">
        <v>0</v>
      </c>
    </row>
    <row r="19" spans="1:3" x14ac:dyDescent="0.2">
      <c r="A19" s="57">
        <v>3233</v>
      </c>
      <c r="B19" s="53" t="s">
        <v>542</v>
      </c>
      <c r="C19" s="58">
        <v>0</v>
      </c>
    </row>
    <row r="20" spans="1:3" x14ac:dyDescent="0.2">
      <c r="A20" s="57">
        <v>3239</v>
      </c>
      <c r="B20" s="53" t="s">
        <v>543</v>
      </c>
      <c r="C20" s="58">
        <v>0</v>
      </c>
    </row>
    <row r="21" spans="1:3" x14ac:dyDescent="0.2">
      <c r="A21" s="57">
        <v>3240</v>
      </c>
      <c r="B21" s="53" t="s">
        <v>544</v>
      </c>
      <c r="C21" s="58">
        <f>SUM(C22:C24)</f>
        <v>0</v>
      </c>
    </row>
    <row r="22" spans="1:3" x14ac:dyDescent="0.2">
      <c r="A22" s="57">
        <v>3241</v>
      </c>
      <c r="B22" s="53" t="s">
        <v>545</v>
      </c>
      <c r="C22" s="58">
        <v>0</v>
      </c>
    </row>
    <row r="23" spans="1:3" x14ac:dyDescent="0.2">
      <c r="A23" s="57">
        <v>3242</v>
      </c>
      <c r="B23" s="53" t="s">
        <v>546</v>
      </c>
      <c r="C23" s="58">
        <v>0</v>
      </c>
    </row>
    <row r="24" spans="1:3" x14ac:dyDescent="0.2">
      <c r="A24" s="57">
        <v>3243</v>
      </c>
      <c r="B24" s="53" t="s">
        <v>547</v>
      </c>
      <c r="C24" s="58">
        <v>0</v>
      </c>
    </row>
    <row r="25" spans="1:3" x14ac:dyDescent="0.2">
      <c r="A25" s="57">
        <v>3250</v>
      </c>
      <c r="B25" s="53" t="s">
        <v>548</v>
      </c>
      <c r="C25" s="58">
        <f>SUM(C26:C27)</f>
        <v>0</v>
      </c>
    </row>
    <row r="26" spans="1:3" x14ac:dyDescent="0.2">
      <c r="A26" s="57">
        <v>3251</v>
      </c>
      <c r="B26" s="53" t="s">
        <v>549</v>
      </c>
      <c r="C26" s="58">
        <v>0</v>
      </c>
    </row>
    <row r="27" spans="1:3" x14ac:dyDescent="0.2">
      <c r="A27" s="57">
        <v>3252</v>
      </c>
      <c r="B27" s="53" t="s">
        <v>550</v>
      </c>
      <c r="C27" s="58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0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53" customWidth="1"/>
    <col min="2" max="2" width="63.42578125" style="53" bestFit="1" customWidth="1"/>
    <col min="3" max="3" width="15.28515625" style="53" bestFit="1" customWidth="1"/>
    <col min="4" max="4" width="16.42578125" style="53" bestFit="1" customWidth="1"/>
    <col min="5" max="5" width="19.140625" style="53" customWidth="1"/>
    <col min="6" max="16384" width="9.140625" style="53"/>
  </cols>
  <sheetData>
    <row r="1" spans="1:5" s="59" customFormat="1" ht="18.95" customHeight="1" x14ac:dyDescent="0.25">
      <c r="A1" s="131" t="s">
        <v>567</v>
      </c>
      <c r="B1" s="131"/>
      <c r="C1" s="131"/>
      <c r="D1" s="51" t="s">
        <v>227</v>
      </c>
      <c r="E1" s="52">
        <v>2018</v>
      </c>
    </row>
    <row r="2" spans="1:5" s="59" customFormat="1" ht="18.95" customHeight="1" x14ac:dyDescent="0.25">
      <c r="A2" s="131" t="s">
        <v>551</v>
      </c>
      <c r="B2" s="131"/>
      <c r="C2" s="131"/>
      <c r="D2" s="51" t="s">
        <v>229</v>
      </c>
      <c r="E2" s="52" t="str">
        <f>ESF!H2</f>
        <v>Trimestral</v>
      </c>
    </row>
    <row r="3" spans="1:5" s="59" customFormat="1" ht="18.95" customHeight="1" x14ac:dyDescent="0.25">
      <c r="A3" s="131" t="s">
        <v>568</v>
      </c>
      <c r="B3" s="131"/>
      <c r="C3" s="131"/>
      <c r="D3" s="51" t="s">
        <v>231</v>
      </c>
      <c r="E3" s="52">
        <f>ESF!H3</f>
        <v>3</v>
      </c>
    </row>
    <row r="4" spans="1:5" x14ac:dyDescent="0.2">
      <c r="A4" s="54" t="s">
        <v>232</v>
      </c>
      <c r="B4" s="55"/>
      <c r="C4" s="55"/>
      <c r="D4" s="55"/>
      <c r="E4" s="55"/>
    </row>
    <row r="6" spans="1:5" x14ac:dyDescent="0.2">
      <c r="A6" s="55" t="s">
        <v>214</v>
      </c>
      <c r="B6" s="55"/>
      <c r="C6" s="55"/>
      <c r="D6" s="55"/>
      <c r="E6" s="55"/>
    </row>
    <row r="7" spans="1:5" x14ac:dyDescent="0.2">
      <c r="A7" s="56" t="s">
        <v>188</v>
      </c>
      <c r="B7" s="56" t="s">
        <v>184</v>
      </c>
      <c r="C7" s="56" t="s">
        <v>216</v>
      </c>
      <c r="D7" s="56" t="s">
        <v>217</v>
      </c>
      <c r="E7" s="56"/>
    </row>
    <row r="8" spans="1:5" x14ac:dyDescent="0.2">
      <c r="A8" s="57">
        <v>1111</v>
      </c>
      <c r="B8" s="53" t="s">
        <v>552</v>
      </c>
      <c r="C8" s="58">
        <v>0</v>
      </c>
      <c r="D8" s="58">
        <v>0</v>
      </c>
    </row>
    <row r="9" spans="1:5" x14ac:dyDescent="0.2">
      <c r="A9" s="57">
        <v>1112</v>
      </c>
      <c r="B9" s="53" t="s">
        <v>553</v>
      </c>
      <c r="C9" s="58">
        <v>0</v>
      </c>
      <c r="D9" s="58">
        <v>0</v>
      </c>
    </row>
    <row r="10" spans="1:5" x14ac:dyDescent="0.2">
      <c r="A10" s="57">
        <v>1113</v>
      </c>
      <c r="B10" s="53" t="s">
        <v>554</v>
      </c>
      <c r="C10" s="58">
        <v>37146220.479999997</v>
      </c>
      <c r="D10" s="58">
        <v>22720901.850000001</v>
      </c>
    </row>
    <row r="11" spans="1:5" x14ac:dyDescent="0.2">
      <c r="A11" s="57">
        <v>1114</v>
      </c>
      <c r="B11" s="53" t="s">
        <v>233</v>
      </c>
      <c r="C11" s="58">
        <v>0</v>
      </c>
      <c r="D11" s="58">
        <v>0</v>
      </c>
    </row>
    <row r="12" spans="1:5" x14ac:dyDescent="0.2">
      <c r="A12" s="57">
        <v>1115</v>
      </c>
      <c r="B12" s="53" t="s">
        <v>234</v>
      </c>
      <c r="C12" s="58">
        <v>1253989.1100000001</v>
      </c>
      <c r="D12" s="58">
        <v>1194871.51</v>
      </c>
    </row>
    <row r="13" spans="1:5" x14ac:dyDescent="0.2">
      <c r="A13" s="57">
        <v>1116</v>
      </c>
      <c r="B13" s="53" t="s">
        <v>555</v>
      </c>
      <c r="C13" s="58">
        <v>206080.6</v>
      </c>
      <c r="D13" s="58">
        <v>206080.6</v>
      </c>
    </row>
    <row r="14" spans="1:5" x14ac:dyDescent="0.2">
      <c r="A14" s="57">
        <v>1119</v>
      </c>
      <c r="B14" s="53" t="s">
        <v>556</v>
      </c>
      <c r="C14" s="58">
        <v>0</v>
      </c>
      <c r="D14" s="58">
        <v>0</v>
      </c>
    </row>
    <row r="15" spans="1:5" x14ac:dyDescent="0.2">
      <c r="A15" s="57">
        <v>1110</v>
      </c>
      <c r="B15" s="53" t="s">
        <v>557</v>
      </c>
      <c r="C15" s="58">
        <f>SUM(C8:C14)</f>
        <v>38606290.189999998</v>
      </c>
      <c r="D15" s="58">
        <f>SUM(D8:D14)</f>
        <v>24121853.960000005</v>
      </c>
    </row>
    <row r="16" spans="1:5" x14ac:dyDescent="0.2">
      <c r="D16" s="115"/>
    </row>
    <row r="18" spans="1:5" x14ac:dyDescent="0.2">
      <c r="A18" s="55" t="s">
        <v>215</v>
      </c>
      <c r="B18" s="55"/>
      <c r="C18" s="55"/>
      <c r="D18" s="55"/>
      <c r="E18" s="55"/>
    </row>
    <row r="19" spans="1:5" x14ac:dyDescent="0.2">
      <c r="A19" s="56" t="s">
        <v>188</v>
      </c>
      <c r="B19" s="56" t="s">
        <v>184</v>
      </c>
      <c r="C19" s="56" t="s">
        <v>185</v>
      </c>
      <c r="D19" s="56" t="s">
        <v>558</v>
      </c>
      <c r="E19" s="56" t="s">
        <v>218</v>
      </c>
    </row>
    <row r="20" spans="1:5" x14ac:dyDescent="0.2">
      <c r="A20" s="57">
        <v>1230</v>
      </c>
      <c r="B20" s="53" t="s">
        <v>267</v>
      </c>
      <c r="C20" s="58">
        <f>SUM(C21:C27)</f>
        <v>105641533.73000002</v>
      </c>
    </row>
    <row r="21" spans="1:5" x14ac:dyDescent="0.2">
      <c r="A21" s="57">
        <v>1231</v>
      </c>
      <c r="B21" s="53" t="s">
        <v>268</v>
      </c>
      <c r="C21" s="58">
        <v>2503837.42</v>
      </c>
    </row>
    <row r="22" spans="1:5" x14ac:dyDescent="0.2">
      <c r="A22" s="57">
        <v>1232</v>
      </c>
      <c r="B22" s="53" t="s">
        <v>269</v>
      </c>
      <c r="C22" s="58">
        <v>0</v>
      </c>
    </row>
    <row r="23" spans="1:5" x14ac:dyDescent="0.2">
      <c r="A23" s="57">
        <v>1233</v>
      </c>
      <c r="B23" s="53" t="s">
        <v>270</v>
      </c>
      <c r="C23" s="58">
        <v>3342729.2</v>
      </c>
    </row>
    <row r="24" spans="1:5" x14ac:dyDescent="0.2">
      <c r="A24" s="57">
        <v>1234</v>
      </c>
      <c r="B24" s="53" t="s">
        <v>271</v>
      </c>
      <c r="C24" s="58">
        <v>93577173.790000007</v>
      </c>
    </row>
    <row r="25" spans="1:5" x14ac:dyDescent="0.2">
      <c r="A25" s="57">
        <v>1235</v>
      </c>
      <c r="B25" s="53" t="s">
        <v>272</v>
      </c>
      <c r="C25" s="58">
        <v>6217793.3200000003</v>
      </c>
    </row>
    <row r="26" spans="1:5" x14ac:dyDescent="0.2">
      <c r="A26" s="57">
        <v>1236</v>
      </c>
      <c r="B26" s="53" t="s">
        <v>273</v>
      </c>
      <c r="C26" s="58">
        <v>0</v>
      </c>
    </row>
    <row r="27" spans="1:5" x14ac:dyDescent="0.2">
      <c r="A27" s="57">
        <v>1239</v>
      </c>
      <c r="B27" s="53" t="s">
        <v>274</v>
      </c>
      <c r="C27" s="58">
        <v>0</v>
      </c>
    </row>
    <row r="28" spans="1:5" x14ac:dyDescent="0.2">
      <c r="A28" s="57">
        <v>1240</v>
      </c>
      <c r="B28" s="53" t="s">
        <v>275</v>
      </c>
      <c r="C28" s="58">
        <f>SUM(C29:C36)</f>
        <v>15376431.210000001</v>
      </c>
    </row>
    <row r="29" spans="1:5" x14ac:dyDescent="0.2">
      <c r="A29" s="57">
        <v>1241</v>
      </c>
      <c r="B29" s="53" t="s">
        <v>276</v>
      </c>
      <c r="C29" s="58">
        <v>2976565.12</v>
      </c>
    </row>
    <row r="30" spans="1:5" x14ac:dyDescent="0.2">
      <c r="A30" s="57">
        <v>1242</v>
      </c>
      <c r="B30" s="53" t="s">
        <v>277</v>
      </c>
      <c r="C30" s="58">
        <v>210697.31</v>
      </c>
    </row>
    <row r="31" spans="1:5" x14ac:dyDescent="0.2">
      <c r="A31" s="57">
        <v>1243</v>
      </c>
      <c r="B31" s="53" t="s">
        <v>278</v>
      </c>
      <c r="C31" s="58">
        <v>11270.4</v>
      </c>
    </row>
    <row r="32" spans="1:5" x14ac:dyDescent="0.2">
      <c r="A32" s="57">
        <v>1244</v>
      </c>
      <c r="B32" s="53" t="s">
        <v>279</v>
      </c>
      <c r="C32" s="58">
        <v>8204915.0899999999</v>
      </c>
    </row>
    <row r="33" spans="1:5" x14ac:dyDescent="0.2">
      <c r="A33" s="57">
        <v>1245</v>
      </c>
      <c r="B33" s="53" t="s">
        <v>280</v>
      </c>
      <c r="C33" s="58">
        <v>0</v>
      </c>
    </row>
    <row r="34" spans="1:5" x14ac:dyDescent="0.2">
      <c r="A34" s="57">
        <v>1246</v>
      </c>
      <c r="B34" s="53" t="s">
        <v>281</v>
      </c>
      <c r="C34" s="58">
        <v>3972983.29</v>
      </c>
    </row>
    <row r="35" spans="1:5" x14ac:dyDescent="0.2">
      <c r="A35" s="57">
        <v>1247</v>
      </c>
      <c r="B35" s="53" t="s">
        <v>282</v>
      </c>
      <c r="C35" s="58">
        <v>0</v>
      </c>
    </row>
    <row r="36" spans="1:5" x14ac:dyDescent="0.2">
      <c r="A36" s="57">
        <v>1248</v>
      </c>
      <c r="B36" s="53" t="s">
        <v>283</v>
      </c>
      <c r="C36" s="58">
        <v>0</v>
      </c>
    </row>
    <row r="37" spans="1:5" x14ac:dyDescent="0.2">
      <c r="A37" s="57">
        <v>1250</v>
      </c>
      <c r="B37" s="53" t="s">
        <v>285</v>
      </c>
      <c r="C37" s="58">
        <f>SUM(C38:C42)</f>
        <v>6712462.3600000003</v>
      </c>
    </row>
    <row r="38" spans="1:5" x14ac:dyDescent="0.2">
      <c r="A38" s="57">
        <v>1251</v>
      </c>
      <c r="B38" s="53" t="s">
        <v>286</v>
      </c>
      <c r="C38" s="58">
        <v>38734.32</v>
      </c>
    </row>
    <row r="39" spans="1:5" x14ac:dyDescent="0.2">
      <c r="A39" s="57">
        <v>1252</v>
      </c>
      <c r="B39" s="53" t="s">
        <v>287</v>
      </c>
      <c r="C39" s="58">
        <v>0</v>
      </c>
    </row>
    <row r="40" spans="1:5" x14ac:dyDescent="0.2">
      <c r="A40" s="57">
        <v>1253</v>
      </c>
      <c r="B40" s="53" t="s">
        <v>288</v>
      </c>
      <c r="C40" s="58">
        <v>6451063</v>
      </c>
    </row>
    <row r="41" spans="1:5" x14ac:dyDescent="0.2">
      <c r="A41" s="57">
        <v>1254</v>
      </c>
      <c r="B41" s="53" t="s">
        <v>289</v>
      </c>
      <c r="C41" s="58">
        <v>222665.04</v>
      </c>
    </row>
    <row r="42" spans="1:5" x14ac:dyDescent="0.2">
      <c r="A42" s="57">
        <v>1259</v>
      </c>
      <c r="B42" s="53" t="s">
        <v>290</v>
      </c>
      <c r="C42" s="58">
        <v>0</v>
      </c>
    </row>
    <row r="44" spans="1:5" x14ac:dyDescent="0.2">
      <c r="A44" s="55" t="s">
        <v>223</v>
      </c>
      <c r="B44" s="55"/>
      <c r="C44" s="55"/>
      <c r="D44" s="55"/>
      <c r="E44" s="55"/>
    </row>
    <row r="45" spans="1:5" x14ac:dyDescent="0.2">
      <c r="A45" s="56" t="s">
        <v>188</v>
      </c>
      <c r="B45" s="56" t="s">
        <v>184</v>
      </c>
      <c r="C45" s="56" t="s">
        <v>216</v>
      </c>
      <c r="D45" s="56" t="s">
        <v>217</v>
      </c>
      <c r="E45" s="56"/>
    </row>
    <row r="46" spans="1:5" x14ac:dyDescent="0.2">
      <c r="A46" s="57">
        <v>5500</v>
      </c>
      <c r="B46" s="53" t="s">
        <v>504</v>
      </c>
      <c r="C46" s="58">
        <f>SUM(C47+C56+C59+C65+C67+C69)</f>
        <v>681493.62</v>
      </c>
      <c r="D46" s="58">
        <v>0</v>
      </c>
    </row>
    <row r="47" spans="1:5" x14ac:dyDescent="0.2">
      <c r="A47" s="57">
        <v>5510</v>
      </c>
      <c r="B47" s="53" t="s">
        <v>505</v>
      </c>
      <c r="C47" s="58">
        <f>SUM(C48:C55)</f>
        <v>681493.62</v>
      </c>
      <c r="D47" s="58">
        <v>0</v>
      </c>
    </row>
    <row r="48" spans="1:5" x14ac:dyDescent="0.2">
      <c r="A48" s="57">
        <v>5511</v>
      </c>
      <c r="B48" s="53" t="s">
        <v>506</v>
      </c>
      <c r="C48" s="58">
        <v>0</v>
      </c>
      <c r="D48" s="58">
        <v>0</v>
      </c>
    </row>
    <row r="49" spans="1:4" x14ac:dyDescent="0.2">
      <c r="A49" s="57">
        <v>5512</v>
      </c>
      <c r="B49" s="53" t="s">
        <v>507</v>
      </c>
      <c r="C49" s="58">
        <v>0</v>
      </c>
      <c r="D49" s="58">
        <v>0</v>
      </c>
    </row>
    <row r="50" spans="1:4" x14ac:dyDescent="0.2">
      <c r="A50" s="57">
        <v>5513</v>
      </c>
      <c r="B50" s="53" t="s">
        <v>508</v>
      </c>
      <c r="C50" s="58">
        <v>0</v>
      </c>
      <c r="D50" s="58">
        <v>0</v>
      </c>
    </row>
    <row r="51" spans="1:4" x14ac:dyDescent="0.2">
      <c r="A51" s="57">
        <v>5514</v>
      </c>
      <c r="B51" s="53" t="s">
        <v>509</v>
      </c>
      <c r="C51" s="58">
        <v>0</v>
      </c>
      <c r="D51" s="58">
        <v>0</v>
      </c>
    </row>
    <row r="52" spans="1:4" x14ac:dyDescent="0.2">
      <c r="A52" s="57">
        <v>5515</v>
      </c>
      <c r="B52" s="53" t="s">
        <v>510</v>
      </c>
      <c r="C52" s="58">
        <v>0</v>
      </c>
      <c r="D52" s="58">
        <v>0</v>
      </c>
    </row>
    <row r="53" spans="1:4" x14ac:dyDescent="0.2">
      <c r="A53" s="57">
        <v>5516</v>
      </c>
      <c r="B53" s="53" t="s">
        <v>511</v>
      </c>
      <c r="C53" s="58">
        <v>0</v>
      </c>
      <c r="D53" s="58">
        <v>0</v>
      </c>
    </row>
    <row r="54" spans="1:4" x14ac:dyDescent="0.2">
      <c r="A54" s="57">
        <v>5517</v>
      </c>
      <c r="B54" s="53" t="s">
        <v>512</v>
      </c>
      <c r="C54" s="58">
        <v>0</v>
      </c>
      <c r="D54" s="58">
        <v>0</v>
      </c>
    </row>
    <row r="55" spans="1:4" x14ac:dyDescent="0.2">
      <c r="A55" s="57">
        <v>5518</v>
      </c>
      <c r="B55" s="53" t="s">
        <v>103</v>
      </c>
      <c r="C55" s="58">
        <v>681493.62</v>
      </c>
      <c r="D55" s="58">
        <v>0</v>
      </c>
    </row>
    <row r="56" spans="1:4" x14ac:dyDescent="0.2">
      <c r="A56" s="57">
        <v>5520</v>
      </c>
      <c r="B56" s="53" t="s">
        <v>102</v>
      </c>
      <c r="C56" s="58">
        <f>SUM(C57:C58)</f>
        <v>0</v>
      </c>
      <c r="D56" s="58">
        <v>0</v>
      </c>
    </row>
    <row r="57" spans="1:4" x14ac:dyDescent="0.2">
      <c r="A57" s="57">
        <v>5521</v>
      </c>
      <c r="B57" s="53" t="s">
        <v>513</v>
      </c>
      <c r="C57" s="58">
        <v>0</v>
      </c>
      <c r="D57" s="58">
        <v>0</v>
      </c>
    </row>
    <row r="58" spans="1:4" x14ac:dyDescent="0.2">
      <c r="A58" s="57">
        <v>5522</v>
      </c>
      <c r="B58" s="53" t="s">
        <v>514</v>
      </c>
      <c r="C58" s="58">
        <v>0</v>
      </c>
      <c r="D58" s="58">
        <v>0</v>
      </c>
    </row>
    <row r="59" spans="1:4" x14ac:dyDescent="0.2">
      <c r="A59" s="57">
        <v>5530</v>
      </c>
      <c r="B59" s="53" t="s">
        <v>515</v>
      </c>
      <c r="C59" s="58">
        <f>SUM(C60:C64)</f>
        <v>0</v>
      </c>
      <c r="D59" s="58">
        <v>0</v>
      </c>
    </row>
    <row r="60" spans="1:4" x14ac:dyDescent="0.2">
      <c r="A60" s="57">
        <v>5531</v>
      </c>
      <c r="B60" s="53" t="s">
        <v>516</v>
      </c>
      <c r="C60" s="58">
        <v>0</v>
      </c>
      <c r="D60" s="58">
        <v>0</v>
      </c>
    </row>
    <row r="61" spans="1:4" x14ac:dyDescent="0.2">
      <c r="A61" s="57">
        <v>5532</v>
      </c>
      <c r="B61" s="53" t="s">
        <v>517</v>
      </c>
      <c r="C61" s="58">
        <v>0</v>
      </c>
      <c r="D61" s="58">
        <v>0</v>
      </c>
    </row>
    <row r="62" spans="1:4" x14ac:dyDescent="0.2">
      <c r="A62" s="57">
        <v>5533</v>
      </c>
      <c r="B62" s="53" t="s">
        <v>518</v>
      </c>
      <c r="C62" s="58">
        <v>0</v>
      </c>
      <c r="D62" s="58">
        <v>0</v>
      </c>
    </row>
    <row r="63" spans="1:4" x14ac:dyDescent="0.2">
      <c r="A63" s="57">
        <v>5534</v>
      </c>
      <c r="B63" s="53" t="s">
        <v>519</v>
      </c>
      <c r="C63" s="58">
        <v>0</v>
      </c>
      <c r="D63" s="58">
        <v>0</v>
      </c>
    </row>
    <row r="64" spans="1:4" x14ac:dyDescent="0.2">
      <c r="A64" s="57">
        <v>5535</v>
      </c>
      <c r="B64" s="53" t="s">
        <v>520</v>
      </c>
      <c r="C64" s="58">
        <v>0</v>
      </c>
      <c r="D64" s="58">
        <v>0</v>
      </c>
    </row>
    <row r="65" spans="1:4" x14ac:dyDescent="0.2">
      <c r="A65" s="57">
        <v>5540</v>
      </c>
      <c r="B65" s="53" t="s">
        <v>521</v>
      </c>
      <c r="C65" s="58">
        <f>SUM(C66)</f>
        <v>0</v>
      </c>
      <c r="D65" s="58">
        <v>0</v>
      </c>
    </row>
    <row r="66" spans="1:4" x14ac:dyDescent="0.2">
      <c r="A66" s="57">
        <v>5541</v>
      </c>
      <c r="B66" s="53" t="s">
        <v>521</v>
      </c>
      <c r="C66" s="58">
        <v>0</v>
      </c>
      <c r="D66" s="58">
        <v>0</v>
      </c>
    </row>
    <row r="67" spans="1:4" x14ac:dyDescent="0.2">
      <c r="A67" s="57">
        <v>5550</v>
      </c>
      <c r="B67" s="53" t="s">
        <v>522</v>
      </c>
      <c r="C67" s="58">
        <f>SUM(C68)</f>
        <v>0</v>
      </c>
      <c r="D67" s="58">
        <v>0</v>
      </c>
    </row>
    <row r="68" spans="1:4" x14ac:dyDescent="0.2">
      <c r="A68" s="57">
        <v>5551</v>
      </c>
      <c r="B68" s="53" t="s">
        <v>522</v>
      </c>
      <c r="C68" s="58">
        <v>0</v>
      </c>
      <c r="D68" s="58">
        <v>0</v>
      </c>
    </row>
    <row r="69" spans="1:4" x14ac:dyDescent="0.2">
      <c r="A69" s="57">
        <v>5590</v>
      </c>
      <c r="B69" s="53" t="s">
        <v>523</v>
      </c>
      <c r="C69" s="58">
        <f>SUM(C70:C77)</f>
        <v>0</v>
      </c>
      <c r="D69" s="58">
        <v>0</v>
      </c>
    </row>
    <row r="70" spans="1:4" x14ac:dyDescent="0.2">
      <c r="A70" s="57">
        <v>5591</v>
      </c>
      <c r="B70" s="53" t="s">
        <v>524</v>
      </c>
      <c r="C70" s="58">
        <v>0</v>
      </c>
      <c r="D70" s="58">
        <v>0</v>
      </c>
    </row>
    <row r="71" spans="1:4" x14ac:dyDescent="0.2">
      <c r="A71" s="57">
        <v>5592</v>
      </c>
      <c r="B71" s="53" t="s">
        <v>525</v>
      </c>
      <c r="C71" s="58">
        <v>0</v>
      </c>
      <c r="D71" s="58">
        <v>0</v>
      </c>
    </row>
    <row r="72" spans="1:4" x14ac:dyDescent="0.2">
      <c r="A72" s="57">
        <v>5593</v>
      </c>
      <c r="B72" s="53" t="s">
        <v>526</v>
      </c>
      <c r="C72" s="58">
        <v>0</v>
      </c>
      <c r="D72" s="58">
        <v>0</v>
      </c>
    </row>
    <row r="73" spans="1:4" x14ac:dyDescent="0.2">
      <c r="A73" s="57">
        <v>5594</v>
      </c>
      <c r="B73" s="53" t="s">
        <v>527</v>
      </c>
      <c r="C73" s="58">
        <v>0</v>
      </c>
      <c r="D73" s="58">
        <v>0</v>
      </c>
    </row>
    <row r="74" spans="1:4" x14ac:dyDescent="0.2">
      <c r="A74" s="57">
        <v>5595</v>
      </c>
      <c r="B74" s="53" t="s">
        <v>528</v>
      </c>
      <c r="C74" s="58">
        <v>0</v>
      </c>
      <c r="D74" s="58">
        <v>0</v>
      </c>
    </row>
    <row r="75" spans="1:4" x14ac:dyDescent="0.2">
      <c r="A75" s="57">
        <v>5596</v>
      </c>
      <c r="B75" s="53" t="s">
        <v>421</v>
      </c>
      <c r="C75" s="58">
        <v>0</v>
      </c>
      <c r="D75" s="58">
        <v>0</v>
      </c>
    </row>
    <row r="76" spans="1:4" x14ac:dyDescent="0.2">
      <c r="A76" s="57">
        <v>5597</v>
      </c>
      <c r="B76" s="53" t="s">
        <v>529</v>
      </c>
      <c r="C76" s="58">
        <v>0</v>
      </c>
      <c r="D76" s="58">
        <v>0</v>
      </c>
    </row>
    <row r="77" spans="1:4" x14ac:dyDescent="0.2">
      <c r="A77" s="57">
        <v>5599</v>
      </c>
      <c r="B77" s="53" t="s">
        <v>530</v>
      </c>
      <c r="C77" s="58">
        <v>0</v>
      </c>
      <c r="D77" s="58">
        <v>0</v>
      </c>
    </row>
    <row r="78" spans="1:4" x14ac:dyDescent="0.2">
      <c r="A78" s="57">
        <v>5600</v>
      </c>
      <c r="B78" s="53" t="s">
        <v>97</v>
      </c>
      <c r="C78" s="58">
        <f>SUM(C79)</f>
        <v>0</v>
      </c>
      <c r="D78" s="58">
        <v>0</v>
      </c>
    </row>
    <row r="79" spans="1:4" x14ac:dyDescent="0.2">
      <c r="A79" s="57">
        <v>5610</v>
      </c>
      <c r="B79" s="53" t="s">
        <v>531</v>
      </c>
      <c r="C79" s="58">
        <f>SUM(C80)</f>
        <v>0</v>
      </c>
      <c r="D79" s="58">
        <v>0</v>
      </c>
    </row>
    <row r="80" spans="1:4" x14ac:dyDescent="0.2">
      <c r="A80" s="57">
        <v>5611</v>
      </c>
      <c r="B80" s="53" t="s">
        <v>532</v>
      </c>
      <c r="C80" s="58">
        <v>0</v>
      </c>
      <c r="D80" s="58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0866141732283472" right="0.70866141732283472" top="0.74803149606299213" bottom="0.74803149606299213" header="0.31496062992125984" footer="0.31496062992125984"/>
  <pageSetup scale="98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workbookViewId="0">
      <selection sqref="A1:D1"/>
    </sheetView>
  </sheetViews>
  <sheetFormatPr baseColWidth="10" defaultRowHeight="11.25" x14ac:dyDescent="0.2"/>
  <cols>
    <col min="1" max="1" width="1.7109375" style="63" customWidth="1"/>
    <col min="2" max="2" width="63.140625" style="63" customWidth="1"/>
    <col min="3" max="4" width="17.7109375" style="63" customWidth="1"/>
    <col min="5" max="16384" width="11.42578125" style="63"/>
  </cols>
  <sheetData>
    <row r="1" spans="1:4" s="61" customFormat="1" ht="18.95" customHeight="1" x14ac:dyDescent="0.25">
      <c r="A1" s="132" t="s">
        <v>567</v>
      </c>
      <c r="B1" s="132"/>
      <c r="C1" s="132"/>
      <c r="D1" s="132"/>
    </row>
    <row r="2" spans="1:4" s="61" customFormat="1" ht="18.95" customHeight="1" x14ac:dyDescent="0.25">
      <c r="A2" s="132" t="s">
        <v>563</v>
      </c>
      <c r="B2" s="132"/>
      <c r="C2" s="132"/>
      <c r="D2" s="132"/>
    </row>
    <row r="3" spans="1:4" s="61" customFormat="1" ht="18.95" customHeight="1" x14ac:dyDescent="0.25">
      <c r="A3" s="132" t="s">
        <v>568</v>
      </c>
      <c r="B3" s="132"/>
      <c r="C3" s="132"/>
      <c r="D3" s="132"/>
    </row>
    <row r="4" spans="1:4" s="64" customFormat="1" ht="18.95" customHeight="1" x14ac:dyDescent="0.2">
      <c r="A4" s="133" t="s">
        <v>559</v>
      </c>
      <c r="B4" s="133"/>
      <c r="C4" s="133"/>
      <c r="D4" s="133"/>
    </row>
    <row r="5" spans="1:4" s="62" customFormat="1" x14ac:dyDescent="0.2">
      <c r="A5" s="65"/>
      <c r="B5" s="66"/>
      <c r="C5" s="66"/>
      <c r="D5" s="66"/>
    </row>
    <row r="6" spans="1:4" x14ac:dyDescent="0.2">
      <c r="A6" s="67" t="s">
        <v>117</v>
      </c>
      <c r="B6" s="67"/>
      <c r="C6" s="68"/>
      <c r="D6" s="69">
        <v>68391583.540000007</v>
      </c>
    </row>
    <row r="7" spans="1:4" x14ac:dyDescent="0.2">
      <c r="B7" s="70"/>
      <c r="C7" s="71"/>
      <c r="D7" s="72"/>
    </row>
    <row r="8" spans="1:4" x14ac:dyDescent="0.2">
      <c r="A8" s="73" t="s">
        <v>116</v>
      </c>
      <c r="B8" s="74"/>
      <c r="C8" s="75"/>
      <c r="D8" s="76">
        <f>SUM(C9:C13)</f>
        <v>209355.23</v>
      </c>
    </row>
    <row r="9" spans="1:4" x14ac:dyDescent="0.2">
      <c r="A9" s="77"/>
      <c r="B9" s="78" t="s">
        <v>115</v>
      </c>
      <c r="C9" s="79">
        <v>0</v>
      </c>
      <c r="D9" s="80"/>
    </row>
    <row r="10" spans="1:4" x14ac:dyDescent="0.2">
      <c r="A10" s="77"/>
      <c r="B10" s="78" t="s">
        <v>114</v>
      </c>
      <c r="C10" s="79">
        <v>0</v>
      </c>
      <c r="D10" s="81"/>
    </row>
    <row r="11" spans="1:4" x14ac:dyDescent="0.2">
      <c r="A11" s="77"/>
      <c r="B11" s="78" t="s">
        <v>113</v>
      </c>
      <c r="C11" s="79">
        <v>0</v>
      </c>
      <c r="D11" s="81"/>
    </row>
    <row r="12" spans="1:4" x14ac:dyDescent="0.2">
      <c r="A12" s="77"/>
      <c r="B12" s="78" t="s">
        <v>112</v>
      </c>
      <c r="C12" s="79">
        <v>0</v>
      </c>
      <c r="D12" s="81"/>
    </row>
    <row r="13" spans="1:4" x14ac:dyDescent="0.2">
      <c r="A13" s="82" t="s">
        <v>111</v>
      </c>
      <c r="B13" s="78"/>
      <c r="C13" s="79">
        <v>209355.23</v>
      </c>
      <c r="D13" s="81"/>
    </row>
    <row r="14" spans="1:4" x14ac:dyDescent="0.2">
      <c r="B14" s="83"/>
      <c r="C14" s="84"/>
      <c r="D14" s="85"/>
    </row>
    <row r="15" spans="1:4" x14ac:dyDescent="0.2">
      <c r="A15" s="73" t="s">
        <v>110</v>
      </c>
      <c r="B15" s="74"/>
      <c r="C15" s="75"/>
      <c r="D15" s="76">
        <f>SUM(D16:D19)</f>
        <v>0</v>
      </c>
    </row>
    <row r="16" spans="1:4" x14ac:dyDescent="0.2">
      <c r="A16" s="77"/>
      <c r="B16" s="78" t="s">
        <v>109</v>
      </c>
      <c r="C16" s="79">
        <v>11726.34</v>
      </c>
      <c r="D16" s="80"/>
    </row>
    <row r="17" spans="1:4" x14ac:dyDescent="0.2">
      <c r="A17" s="77"/>
      <c r="B17" s="78" t="s">
        <v>108</v>
      </c>
      <c r="C17" s="79">
        <v>0</v>
      </c>
      <c r="D17" s="81"/>
    </row>
    <row r="18" spans="1:4" x14ac:dyDescent="0.2">
      <c r="A18" s="77"/>
      <c r="B18" s="78" t="s">
        <v>107</v>
      </c>
      <c r="C18" s="79">
        <v>0</v>
      </c>
      <c r="D18" s="81"/>
    </row>
    <row r="19" spans="1:4" x14ac:dyDescent="0.2">
      <c r="A19" s="82" t="s">
        <v>106</v>
      </c>
      <c r="B19" s="86"/>
      <c r="C19" s="87">
        <v>0</v>
      </c>
      <c r="D19" s="81"/>
    </row>
    <row r="20" spans="1:4" x14ac:dyDescent="0.2">
      <c r="B20" s="88"/>
      <c r="C20" s="89"/>
      <c r="D20" s="85"/>
    </row>
    <row r="21" spans="1:4" x14ac:dyDescent="0.2">
      <c r="A21" s="67" t="s">
        <v>105</v>
      </c>
      <c r="B21" s="67"/>
      <c r="C21" s="90"/>
      <c r="D21" s="69">
        <f>+D6+D8-D15</f>
        <v>68600938.770000011</v>
      </c>
    </row>
  </sheetData>
  <mergeCells count="4">
    <mergeCell ref="A1:D1"/>
    <mergeCell ref="A2:D2"/>
    <mergeCell ref="A3:D3"/>
    <mergeCell ref="A4:D4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workbookViewId="0">
      <selection sqref="A1:D1"/>
    </sheetView>
  </sheetViews>
  <sheetFormatPr baseColWidth="10" defaultRowHeight="11.25" x14ac:dyDescent="0.2"/>
  <cols>
    <col min="1" max="1" width="1.7109375" style="63" customWidth="1"/>
    <col min="2" max="2" width="62.140625" style="63" customWidth="1"/>
    <col min="3" max="3" width="17.7109375" style="63" customWidth="1"/>
    <col min="4" max="4" width="17.7109375" style="110" customWidth="1"/>
    <col min="5" max="16384" width="11.42578125" style="63"/>
  </cols>
  <sheetData>
    <row r="1" spans="1:4" s="91" customFormat="1" ht="18.95" customHeight="1" x14ac:dyDescent="0.25">
      <c r="A1" s="134" t="s">
        <v>567</v>
      </c>
      <c r="B1" s="134"/>
      <c r="C1" s="134"/>
      <c r="D1" s="134"/>
    </row>
    <row r="2" spans="1:4" s="91" customFormat="1" ht="18.95" customHeight="1" x14ac:dyDescent="0.25">
      <c r="A2" s="134" t="s">
        <v>564</v>
      </c>
      <c r="B2" s="134"/>
      <c r="C2" s="134"/>
      <c r="D2" s="134"/>
    </row>
    <row r="3" spans="1:4" s="91" customFormat="1" ht="18.95" customHeight="1" x14ac:dyDescent="0.25">
      <c r="A3" s="134" t="s">
        <v>568</v>
      </c>
      <c r="B3" s="134"/>
      <c r="C3" s="134"/>
      <c r="D3" s="134"/>
    </row>
    <row r="4" spans="1:4" s="92" customFormat="1" x14ac:dyDescent="0.2">
      <c r="A4" s="135"/>
      <c r="B4" s="135"/>
      <c r="C4" s="135"/>
      <c r="D4" s="135"/>
    </row>
    <row r="5" spans="1:4" x14ac:dyDescent="0.2">
      <c r="A5" s="93" t="s">
        <v>139</v>
      </c>
      <c r="B5" s="94"/>
      <c r="C5" s="95"/>
      <c r="D5" s="96">
        <v>68391583.540000007</v>
      </c>
    </row>
    <row r="6" spans="1:4" x14ac:dyDescent="0.2">
      <c r="A6" s="97"/>
      <c r="B6" s="70"/>
      <c r="C6" s="98"/>
      <c r="D6" s="99"/>
    </row>
    <row r="7" spans="1:4" x14ac:dyDescent="0.2">
      <c r="A7" s="73" t="s">
        <v>138</v>
      </c>
      <c r="B7" s="100"/>
      <c r="C7" s="95"/>
      <c r="D7" s="101">
        <f>SUM(C8:C24)</f>
        <v>6790402.3499999996</v>
      </c>
    </row>
    <row r="8" spans="1:4" x14ac:dyDescent="0.2">
      <c r="A8" s="77"/>
      <c r="B8" s="102" t="s">
        <v>137</v>
      </c>
      <c r="C8" s="79">
        <v>116147.1</v>
      </c>
      <c r="D8" s="103"/>
    </row>
    <row r="9" spans="1:4" x14ac:dyDescent="0.2">
      <c r="A9" s="77"/>
      <c r="B9" s="102" t="s">
        <v>136</v>
      </c>
      <c r="C9" s="79">
        <v>36446.410000000003</v>
      </c>
      <c r="D9" s="104"/>
    </row>
    <row r="10" spans="1:4" x14ac:dyDescent="0.2">
      <c r="A10" s="77"/>
      <c r="B10" s="102" t="s">
        <v>135</v>
      </c>
      <c r="C10" s="79">
        <v>0</v>
      </c>
      <c r="D10" s="104"/>
    </row>
    <row r="11" spans="1:4" x14ac:dyDescent="0.2">
      <c r="A11" s="77"/>
      <c r="B11" s="102" t="s">
        <v>134</v>
      </c>
      <c r="C11" s="79">
        <v>569051.73</v>
      </c>
      <c r="D11" s="104"/>
    </row>
    <row r="12" spans="1:4" x14ac:dyDescent="0.2">
      <c r="A12" s="77"/>
      <c r="B12" s="102" t="s">
        <v>133</v>
      </c>
      <c r="C12" s="79">
        <v>0</v>
      </c>
      <c r="D12" s="104"/>
    </row>
    <row r="13" spans="1:4" x14ac:dyDescent="0.2">
      <c r="A13" s="77"/>
      <c r="B13" s="102" t="s">
        <v>132</v>
      </c>
      <c r="C13" s="79">
        <v>301832.14</v>
      </c>
      <c r="D13" s="104"/>
    </row>
    <row r="14" spans="1:4" x14ac:dyDescent="0.2">
      <c r="A14" s="77"/>
      <c r="B14" s="102" t="s">
        <v>131</v>
      </c>
      <c r="C14" s="79">
        <v>0</v>
      </c>
      <c r="D14" s="104"/>
    </row>
    <row r="15" spans="1:4" x14ac:dyDescent="0.2">
      <c r="A15" s="77"/>
      <c r="B15" s="102" t="s">
        <v>130</v>
      </c>
      <c r="C15" s="79">
        <v>5704613.3700000001</v>
      </c>
      <c r="D15" s="104"/>
    </row>
    <row r="16" spans="1:4" x14ac:dyDescent="0.2">
      <c r="A16" s="77"/>
      <c r="B16" s="102" t="s">
        <v>129</v>
      </c>
      <c r="C16" s="79">
        <v>62311.6</v>
      </c>
      <c r="D16" s="104"/>
    </row>
    <row r="17" spans="1:4" x14ac:dyDescent="0.2">
      <c r="A17" s="77"/>
      <c r="B17" s="102" t="s">
        <v>128</v>
      </c>
      <c r="C17" s="79">
        <v>0</v>
      </c>
      <c r="D17" s="104"/>
    </row>
    <row r="18" spans="1:4" x14ac:dyDescent="0.2">
      <c r="A18" s="77"/>
      <c r="B18" s="102" t="s">
        <v>127</v>
      </c>
      <c r="C18" s="79">
        <v>0</v>
      </c>
      <c r="D18" s="104"/>
    </row>
    <row r="19" spans="1:4" x14ac:dyDescent="0.2">
      <c r="A19" s="77"/>
      <c r="B19" s="102" t="s">
        <v>126</v>
      </c>
      <c r="C19" s="79">
        <v>0</v>
      </c>
      <c r="D19" s="104"/>
    </row>
    <row r="20" spans="1:4" x14ac:dyDescent="0.2">
      <c r="A20" s="77"/>
      <c r="B20" s="102" t="s">
        <v>125</v>
      </c>
      <c r="C20" s="79">
        <v>0</v>
      </c>
      <c r="D20" s="104"/>
    </row>
    <row r="21" spans="1:4" x14ac:dyDescent="0.2">
      <c r="A21" s="77"/>
      <c r="B21" s="102" t="s">
        <v>124</v>
      </c>
      <c r="C21" s="79">
        <v>0</v>
      </c>
      <c r="D21" s="104"/>
    </row>
    <row r="22" spans="1:4" x14ac:dyDescent="0.2">
      <c r="A22" s="77"/>
      <c r="B22" s="102" t="s">
        <v>123</v>
      </c>
      <c r="C22" s="79">
        <v>0</v>
      </c>
      <c r="D22" s="104"/>
    </row>
    <row r="23" spans="1:4" x14ac:dyDescent="0.2">
      <c r="A23" s="77"/>
      <c r="B23" s="102" t="s">
        <v>122</v>
      </c>
      <c r="C23" s="79">
        <v>0</v>
      </c>
      <c r="D23" s="104"/>
    </row>
    <row r="24" spans="1:4" x14ac:dyDescent="0.2">
      <c r="A24" s="77"/>
      <c r="B24" s="105" t="s">
        <v>121</v>
      </c>
      <c r="C24" s="79">
        <v>0</v>
      </c>
      <c r="D24" s="104"/>
    </row>
    <row r="25" spans="1:4" x14ac:dyDescent="0.2">
      <c r="A25" s="97"/>
      <c r="B25" s="106"/>
      <c r="C25" s="107"/>
      <c r="D25" s="108"/>
    </row>
    <row r="26" spans="1:4" x14ac:dyDescent="0.2">
      <c r="A26" s="73" t="s">
        <v>120</v>
      </c>
      <c r="B26" s="100"/>
      <c r="C26" s="109"/>
      <c r="D26" s="101">
        <f>SUM(D27:D33)</f>
        <v>0</v>
      </c>
    </row>
    <row r="27" spans="1:4" x14ac:dyDescent="0.2">
      <c r="A27" s="77"/>
      <c r="B27" s="102" t="s">
        <v>104</v>
      </c>
      <c r="C27" s="79">
        <v>681493.62</v>
      </c>
      <c r="D27" s="103"/>
    </row>
    <row r="28" spans="1:4" x14ac:dyDescent="0.2">
      <c r="A28" s="77"/>
      <c r="B28" s="102" t="s">
        <v>102</v>
      </c>
      <c r="C28" s="79">
        <v>0</v>
      </c>
      <c r="D28" s="104"/>
    </row>
    <row r="29" spans="1:4" x14ac:dyDescent="0.2">
      <c r="A29" s="77"/>
      <c r="B29" s="102" t="s">
        <v>101</v>
      </c>
      <c r="C29" s="79">
        <v>0</v>
      </c>
      <c r="D29" s="104"/>
    </row>
    <row r="30" spans="1:4" x14ac:dyDescent="0.2">
      <c r="A30" s="77"/>
      <c r="B30" s="102" t="s">
        <v>100</v>
      </c>
      <c r="C30" s="79">
        <v>0</v>
      </c>
      <c r="D30" s="104"/>
    </row>
    <row r="31" spans="1:4" x14ac:dyDescent="0.2">
      <c r="A31" s="77"/>
      <c r="B31" s="102" t="s">
        <v>99</v>
      </c>
      <c r="C31" s="79">
        <v>0</v>
      </c>
      <c r="D31" s="104"/>
    </row>
    <row r="32" spans="1:4" x14ac:dyDescent="0.2">
      <c r="A32" s="77"/>
      <c r="B32" s="102" t="s">
        <v>98</v>
      </c>
      <c r="C32" s="79">
        <v>0</v>
      </c>
      <c r="D32" s="104"/>
    </row>
    <row r="33" spans="1:4" x14ac:dyDescent="0.2">
      <c r="A33" s="77"/>
      <c r="B33" s="105" t="s">
        <v>119</v>
      </c>
      <c r="C33" s="87">
        <v>0</v>
      </c>
      <c r="D33" s="104"/>
    </row>
    <row r="34" spans="1:4" x14ac:dyDescent="0.2">
      <c r="A34" s="97"/>
      <c r="B34" s="106"/>
      <c r="C34" s="107"/>
      <c r="D34" s="108"/>
    </row>
    <row r="35" spans="1:4" x14ac:dyDescent="0.2">
      <c r="A35" s="94" t="s">
        <v>118</v>
      </c>
      <c r="B35" s="94"/>
      <c r="C35" s="95"/>
      <c r="D35" s="96">
        <f>+D5-D7+D26</f>
        <v>61601181.190000005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landscape" r:id="rId1"/>
  <ignoredErrors>
    <ignoredError sqref="B3:D3 B2:D2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workbookViewId="0">
      <selection sqref="A1:F1"/>
    </sheetView>
  </sheetViews>
  <sheetFormatPr baseColWidth="10" defaultColWidth="9.140625" defaultRowHeight="11.25" x14ac:dyDescent="0.2"/>
  <cols>
    <col min="1" max="1" width="10" style="53" customWidth="1"/>
    <col min="2" max="2" width="68.5703125" style="53" bestFit="1" customWidth="1"/>
    <col min="3" max="3" width="17.42578125" style="53" bestFit="1" customWidth="1"/>
    <col min="4" max="5" width="23.7109375" style="53" bestFit="1" customWidth="1"/>
    <col min="6" max="6" width="19.28515625" style="53" customWidth="1"/>
    <col min="7" max="7" width="20.5703125" style="53" customWidth="1"/>
    <col min="8" max="10" width="20.28515625" style="53" customWidth="1"/>
    <col min="11" max="16384" width="9.140625" style="53"/>
  </cols>
  <sheetData>
    <row r="1" spans="1:10" ht="18.95" customHeight="1" x14ac:dyDescent="0.2">
      <c r="A1" s="131" t="s">
        <v>567</v>
      </c>
      <c r="B1" s="136"/>
      <c r="C1" s="136"/>
      <c r="D1" s="136"/>
      <c r="E1" s="136"/>
      <c r="F1" s="136"/>
      <c r="G1" s="51" t="s">
        <v>227</v>
      </c>
      <c r="H1" s="52">
        <f>'Notas a los Edos Financieros'!E1</f>
        <v>2018</v>
      </c>
    </row>
    <row r="2" spans="1:10" ht="18.95" customHeight="1" x14ac:dyDescent="0.2">
      <c r="A2" s="131" t="s">
        <v>565</v>
      </c>
      <c r="B2" s="136"/>
      <c r="C2" s="136"/>
      <c r="D2" s="136"/>
      <c r="E2" s="136"/>
      <c r="F2" s="136"/>
      <c r="G2" s="51" t="s">
        <v>229</v>
      </c>
      <c r="H2" s="52" t="str">
        <f>'Notas a los Edos Financieros'!E2</f>
        <v>Trimestral</v>
      </c>
    </row>
    <row r="3" spans="1:10" ht="18.95" customHeight="1" x14ac:dyDescent="0.2">
      <c r="A3" s="137" t="s">
        <v>568</v>
      </c>
      <c r="B3" s="138"/>
      <c r="C3" s="138"/>
      <c r="D3" s="138"/>
      <c r="E3" s="138"/>
      <c r="F3" s="138"/>
      <c r="G3" s="51" t="s">
        <v>231</v>
      </c>
      <c r="H3" s="52">
        <f>'Notas a los Edos Financieros'!E3</f>
        <v>3</v>
      </c>
    </row>
    <row r="4" spans="1:10" x14ac:dyDescent="0.2">
      <c r="A4" s="54" t="s">
        <v>232</v>
      </c>
      <c r="B4" s="55"/>
      <c r="C4" s="55"/>
      <c r="D4" s="55"/>
      <c r="E4" s="55"/>
      <c r="F4" s="55"/>
      <c r="G4" s="55"/>
      <c r="H4" s="55"/>
    </row>
    <row r="7" spans="1:10" x14ac:dyDescent="0.2">
      <c r="A7" s="56" t="s">
        <v>188</v>
      </c>
      <c r="B7" s="56" t="s">
        <v>560</v>
      </c>
      <c r="C7" s="56" t="s">
        <v>217</v>
      </c>
      <c r="D7" s="56" t="s">
        <v>561</v>
      </c>
      <c r="E7" s="56" t="s">
        <v>562</v>
      </c>
      <c r="F7" s="56" t="s">
        <v>216</v>
      </c>
      <c r="G7" s="56" t="s">
        <v>179</v>
      </c>
      <c r="H7" s="56" t="s">
        <v>219</v>
      </c>
      <c r="I7" s="56" t="s">
        <v>220</v>
      </c>
      <c r="J7" s="56" t="s">
        <v>221</v>
      </c>
    </row>
    <row r="8" spans="1:10" s="112" customFormat="1" x14ac:dyDescent="0.2">
      <c r="A8" s="111">
        <v>7000</v>
      </c>
      <c r="B8" s="112" t="s">
        <v>180</v>
      </c>
    </row>
    <row r="9" spans="1:10" x14ac:dyDescent="0.2">
      <c r="A9" s="53">
        <v>7110</v>
      </c>
      <c r="B9" s="53" t="s">
        <v>179</v>
      </c>
      <c r="C9" s="58">
        <v>0</v>
      </c>
      <c r="D9" s="58">
        <v>0</v>
      </c>
      <c r="E9" s="58">
        <v>0</v>
      </c>
      <c r="F9" s="58">
        <v>0</v>
      </c>
    </row>
    <row r="10" spans="1:10" x14ac:dyDescent="0.2">
      <c r="A10" s="53">
        <v>7120</v>
      </c>
      <c r="B10" s="53" t="s">
        <v>178</v>
      </c>
      <c r="C10" s="58">
        <v>0</v>
      </c>
      <c r="D10" s="58">
        <v>0</v>
      </c>
      <c r="E10" s="58">
        <v>0</v>
      </c>
      <c r="F10" s="58">
        <v>0</v>
      </c>
    </row>
    <row r="11" spans="1:10" x14ac:dyDescent="0.2">
      <c r="A11" s="53">
        <v>7130</v>
      </c>
      <c r="B11" s="53" t="s">
        <v>177</v>
      </c>
      <c r="C11" s="58">
        <v>0</v>
      </c>
      <c r="D11" s="58">
        <v>0</v>
      </c>
      <c r="E11" s="58">
        <v>0</v>
      </c>
      <c r="F11" s="58">
        <v>0</v>
      </c>
    </row>
    <row r="12" spans="1:10" x14ac:dyDescent="0.2">
      <c r="A12" s="53">
        <v>7140</v>
      </c>
      <c r="B12" s="53" t="s">
        <v>176</v>
      </c>
      <c r="C12" s="58">
        <v>0</v>
      </c>
      <c r="D12" s="58">
        <v>0</v>
      </c>
      <c r="E12" s="58">
        <v>0</v>
      </c>
      <c r="F12" s="58">
        <v>0</v>
      </c>
    </row>
    <row r="13" spans="1:10" x14ac:dyDescent="0.2">
      <c r="A13" s="53">
        <v>7150</v>
      </c>
      <c r="B13" s="53" t="s">
        <v>175</v>
      </c>
      <c r="C13" s="58">
        <v>0</v>
      </c>
      <c r="D13" s="58">
        <v>0</v>
      </c>
      <c r="E13" s="58">
        <v>0</v>
      </c>
      <c r="F13" s="58">
        <v>0</v>
      </c>
    </row>
    <row r="14" spans="1:10" x14ac:dyDescent="0.2">
      <c r="A14" s="53">
        <v>7160</v>
      </c>
      <c r="B14" s="53" t="s">
        <v>174</v>
      </c>
      <c r="C14" s="58">
        <v>0</v>
      </c>
      <c r="D14" s="58">
        <v>0</v>
      </c>
      <c r="E14" s="58">
        <v>0</v>
      </c>
      <c r="F14" s="58">
        <v>0</v>
      </c>
    </row>
    <row r="15" spans="1:10" x14ac:dyDescent="0.2">
      <c r="A15" s="53">
        <v>7210</v>
      </c>
      <c r="B15" s="53" t="s">
        <v>173</v>
      </c>
      <c r="C15" s="58">
        <v>0</v>
      </c>
      <c r="D15" s="58">
        <v>0</v>
      </c>
      <c r="E15" s="58">
        <v>0</v>
      </c>
      <c r="F15" s="58">
        <v>0</v>
      </c>
    </row>
    <row r="16" spans="1:10" x14ac:dyDescent="0.2">
      <c r="A16" s="53">
        <v>7220</v>
      </c>
      <c r="B16" s="53" t="s">
        <v>172</v>
      </c>
      <c r="C16" s="58">
        <v>0</v>
      </c>
      <c r="D16" s="58">
        <v>0</v>
      </c>
      <c r="E16" s="58">
        <v>0</v>
      </c>
      <c r="F16" s="58">
        <v>0</v>
      </c>
    </row>
    <row r="17" spans="1:6" x14ac:dyDescent="0.2">
      <c r="A17" s="53">
        <v>7230</v>
      </c>
      <c r="B17" s="53" t="s">
        <v>171</v>
      </c>
      <c r="C17" s="58">
        <v>0</v>
      </c>
      <c r="D17" s="58">
        <v>0</v>
      </c>
      <c r="E17" s="58">
        <v>0</v>
      </c>
      <c r="F17" s="58">
        <v>0</v>
      </c>
    </row>
    <row r="18" spans="1:6" x14ac:dyDescent="0.2">
      <c r="A18" s="53">
        <v>7240</v>
      </c>
      <c r="B18" s="53" t="s">
        <v>170</v>
      </c>
      <c r="C18" s="58">
        <v>0</v>
      </c>
      <c r="D18" s="58">
        <v>0</v>
      </c>
      <c r="E18" s="58">
        <v>0</v>
      </c>
      <c r="F18" s="58">
        <v>0</v>
      </c>
    </row>
    <row r="19" spans="1:6" x14ac:dyDescent="0.2">
      <c r="A19" s="53">
        <v>7250</v>
      </c>
      <c r="B19" s="53" t="s">
        <v>169</v>
      </c>
      <c r="C19" s="58">
        <v>0</v>
      </c>
      <c r="D19" s="58">
        <v>0</v>
      </c>
      <c r="E19" s="58">
        <v>0</v>
      </c>
      <c r="F19" s="58">
        <v>0</v>
      </c>
    </row>
    <row r="20" spans="1:6" x14ac:dyDescent="0.2">
      <c r="A20" s="53">
        <v>7260</v>
      </c>
      <c r="B20" s="53" t="s">
        <v>168</v>
      </c>
      <c r="C20" s="58">
        <v>0</v>
      </c>
      <c r="D20" s="58">
        <v>0</v>
      </c>
      <c r="E20" s="58">
        <v>0</v>
      </c>
      <c r="F20" s="58">
        <v>0</v>
      </c>
    </row>
    <row r="21" spans="1:6" x14ac:dyDescent="0.2">
      <c r="A21" s="53">
        <v>7310</v>
      </c>
      <c r="B21" s="53" t="s">
        <v>167</v>
      </c>
      <c r="C21" s="58">
        <v>0</v>
      </c>
      <c r="D21" s="58">
        <v>0</v>
      </c>
      <c r="E21" s="58">
        <v>0</v>
      </c>
      <c r="F21" s="58">
        <v>0</v>
      </c>
    </row>
    <row r="22" spans="1:6" x14ac:dyDescent="0.2">
      <c r="A22" s="53">
        <v>7320</v>
      </c>
      <c r="B22" s="53" t="s">
        <v>166</v>
      </c>
      <c r="C22" s="58">
        <v>0</v>
      </c>
      <c r="D22" s="58">
        <v>0</v>
      </c>
      <c r="E22" s="58">
        <v>0</v>
      </c>
      <c r="F22" s="58">
        <v>0</v>
      </c>
    </row>
    <row r="23" spans="1:6" x14ac:dyDescent="0.2">
      <c r="A23" s="53">
        <v>7330</v>
      </c>
      <c r="B23" s="53" t="s">
        <v>165</v>
      </c>
      <c r="C23" s="58">
        <v>0</v>
      </c>
      <c r="D23" s="58">
        <v>0</v>
      </c>
      <c r="E23" s="58">
        <v>0</v>
      </c>
      <c r="F23" s="58">
        <v>0</v>
      </c>
    </row>
    <row r="24" spans="1:6" x14ac:dyDescent="0.2">
      <c r="A24" s="53">
        <v>7340</v>
      </c>
      <c r="B24" s="53" t="s">
        <v>164</v>
      </c>
      <c r="C24" s="58">
        <v>0</v>
      </c>
      <c r="D24" s="58">
        <v>0</v>
      </c>
      <c r="E24" s="58">
        <v>0</v>
      </c>
      <c r="F24" s="58">
        <v>0</v>
      </c>
    </row>
    <row r="25" spans="1:6" x14ac:dyDescent="0.2">
      <c r="A25" s="53">
        <v>7350</v>
      </c>
      <c r="B25" s="53" t="s">
        <v>163</v>
      </c>
      <c r="C25" s="58">
        <v>0</v>
      </c>
      <c r="D25" s="58">
        <v>0</v>
      </c>
      <c r="E25" s="58">
        <v>0</v>
      </c>
      <c r="F25" s="58">
        <v>0</v>
      </c>
    </row>
    <row r="26" spans="1:6" x14ac:dyDescent="0.2">
      <c r="A26" s="53">
        <v>7360</v>
      </c>
      <c r="B26" s="53" t="s">
        <v>162</v>
      </c>
      <c r="C26" s="58">
        <v>0</v>
      </c>
      <c r="D26" s="58">
        <v>0</v>
      </c>
      <c r="E26" s="58">
        <v>0</v>
      </c>
      <c r="F26" s="58">
        <v>0</v>
      </c>
    </row>
    <row r="27" spans="1:6" x14ac:dyDescent="0.2">
      <c r="A27" s="53">
        <v>7410</v>
      </c>
      <c r="B27" s="53" t="s">
        <v>161</v>
      </c>
      <c r="C27" s="58">
        <v>0</v>
      </c>
      <c r="D27" s="58">
        <v>0</v>
      </c>
      <c r="E27" s="58">
        <v>0</v>
      </c>
      <c r="F27" s="58">
        <v>0</v>
      </c>
    </row>
    <row r="28" spans="1:6" x14ac:dyDescent="0.2">
      <c r="A28" s="53">
        <v>7420</v>
      </c>
      <c r="B28" s="53" t="s">
        <v>160</v>
      </c>
      <c r="C28" s="58">
        <v>0</v>
      </c>
      <c r="D28" s="58">
        <v>0</v>
      </c>
      <c r="E28" s="58">
        <v>0</v>
      </c>
      <c r="F28" s="58">
        <v>0</v>
      </c>
    </row>
    <row r="29" spans="1:6" x14ac:dyDescent="0.2">
      <c r="A29" s="53">
        <v>7510</v>
      </c>
      <c r="B29" s="53" t="s">
        <v>159</v>
      </c>
      <c r="C29" s="58">
        <v>0</v>
      </c>
      <c r="D29" s="58">
        <v>0</v>
      </c>
      <c r="E29" s="58">
        <v>0</v>
      </c>
      <c r="F29" s="58">
        <v>0</v>
      </c>
    </row>
    <row r="30" spans="1:6" x14ac:dyDescent="0.2">
      <c r="A30" s="53">
        <v>7520</v>
      </c>
      <c r="B30" s="53" t="s">
        <v>158</v>
      </c>
      <c r="C30" s="58">
        <v>0</v>
      </c>
      <c r="D30" s="58">
        <v>0</v>
      </c>
      <c r="E30" s="58">
        <v>0</v>
      </c>
      <c r="F30" s="58">
        <v>0</v>
      </c>
    </row>
    <row r="31" spans="1:6" x14ac:dyDescent="0.2">
      <c r="A31" s="53">
        <v>7610</v>
      </c>
      <c r="B31" s="53" t="s">
        <v>157</v>
      </c>
      <c r="C31" s="58">
        <v>0</v>
      </c>
      <c r="D31" s="58">
        <v>0</v>
      </c>
      <c r="E31" s="58">
        <v>0</v>
      </c>
      <c r="F31" s="58">
        <v>0</v>
      </c>
    </row>
    <row r="32" spans="1:6" x14ac:dyDescent="0.2">
      <c r="A32" s="53">
        <v>7620</v>
      </c>
      <c r="B32" s="53" t="s">
        <v>156</v>
      </c>
      <c r="C32" s="58">
        <v>0</v>
      </c>
      <c r="D32" s="58">
        <v>0</v>
      </c>
      <c r="E32" s="58">
        <v>0</v>
      </c>
      <c r="F32" s="58">
        <v>0</v>
      </c>
    </row>
    <row r="33" spans="1:6" x14ac:dyDescent="0.2">
      <c r="A33" s="53">
        <v>7630</v>
      </c>
      <c r="B33" s="53" t="s">
        <v>155</v>
      </c>
      <c r="C33" s="58">
        <v>0</v>
      </c>
      <c r="D33" s="58">
        <v>0</v>
      </c>
      <c r="E33" s="58">
        <v>0</v>
      </c>
      <c r="F33" s="58">
        <v>0</v>
      </c>
    </row>
    <row r="34" spans="1:6" x14ac:dyDescent="0.2">
      <c r="A34" s="53">
        <v>7640</v>
      </c>
      <c r="B34" s="53" t="s">
        <v>154</v>
      </c>
      <c r="C34" s="58">
        <v>0</v>
      </c>
      <c r="D34" s="58">
        <v>0</v>
      </c>
      <c r="E34" s="58">
        <v>0</v>
      </c>
      <c r="F34" s="58">
        <v>0</v>
      </c>
    </row>
    <row r="35" spans="1:6" s="112" customFormat="1" x14ac:dyDescent="0.2">
      <c r="A35" s="111">
        <v>8000</v>
      </c>
      <c r="B35" s="112" t="s">
        <v>152</v>
      </c>
    </row>
    <row r="36" spans="1:6" x14ac:dyDescent="0.2">
      <c r="A36" s="53">
        <v>8110</v>
      </c>
      <c r="B36" s="53" t="s">
        <v>151</v>
      </c>
      <c r="C36" s="58">
        <v>65539576</v>
      </c>
      <c r="D36" s="58">
        <v>0</v>
      </c>
      <c r="E36" s="58">
        <v>0</v>
      </c>
      <c r="F36" s="58">
        <v>65539576</v>
      </c>
    </row>
    <row r="37" spans="1:6" x14ac:dyDescent="0.2">
      <c r="A37" s="53">
        <v>8120</v>
      </c>
      <c r="B37" s="53" t="s">
        <v>150</v>
      </c>
      <c r="C37" s="58">
        <v>65539576</v>
      </c>
      <c r="D37" s="58">
        <v>0</v>
      </c>
      <c r="E37" s="58">
        <v>0</v>
      </c>
      <c r="F37" s="58">
        <v>65539576</v>
      </c>
    </row>
    <row r="38" spans="1:6" x14ac:dyDescent="0.2">
      <c r="A38" s="53">
        <v>8130</v>
      </c>
      <c r="B38" s="53" t="s">
        <v>149</v>
      </c>
      <c r="C38" s="58">
        <v>68391583.540000007</v>
      </c>
      <c r="D38" s="58">
        <v>0</v>
      </c>
      <c r="E38" s="58">
        <v>52674122.469999999</v>
      </c>
      <c r="F38" s="58">
        <f>C38-E38</f>
        <v>15717461.070000008</v>
      </c>
    </row>
    <row r="39" spans="1:6" x14ac:dyDescent="0.2">
      <c r="A39" s="53">
        <v>8140</v>
      </c>
      <c r="B39" s="53" t="s">
        <v>148</v>
      </c>
      <c r="C39" s="58">
        <v>0</v>
      </c>
      <c r="D39" s="58">
        <v>0</v>
      </c>
      <c r="E39" s="58">
        <v>0</v>
      </c>
      <c r="F39" s="58">
        <v>0</v>
      </c>
    </row>
    <row r="40" spans="1:6" x14ac:dyDescent="0.2">
      <c r="A40" s="53">
        <v>8150</v>
      </c>
      <c r="B40" s="53" t="s">
        <v>147</v>
      </c>
      <c r="C40" s="58">
        <v>0</v>
      </c>
      <c r="D40" s="58">
        <v>0</v>
      </c>
      <c r="E40" s="58">
        <v>0</v>
      </c>
      <c r="F40" s="58">
        <v>0</v>
      </c>
    </row>
    <row r="41" spans="1:6" x14ac:dyDescent="0.2">
      <c r="A41" s="53">
        <v>8210</v>
      </c>
      <c r="B41" s="53" t="s">
        <v>146</v>
      </c>
      <c r="C41" s="58">
        <v>65539576</v>
      </c>
      <c r="D41" s="58">
        <v>0</v>
      </c>
      <c r="E41" s="58">
        <v>0</v>
      </c>
      <c r="F41" s="58">
        <v>65539576</v>
      </c>
    </row>
    <row r="42" spans="1:6" x14ac:dyDescent="0.2">
      <c r="A42" s="53">
        <v>8220</v>
      </c>
      <c r="B42" s="53" t="s">
        <v>145</v>
      </c>
      <c r="C42" s="58">
        <v>65539576</v>
      </c>
      <c r="D42" s="58">
        <v>0</v>
      </c>
      <c r="E42" s="58">
        <v>0</v>
      </c>
      <c r="F42" s="58">
        <v>65539576</v>
      </c>
    </row>
    <row r="43" spans="1:6" x14ac:dyDescent="0.2">
      <c r="A43" s="53">
        <v>8230</v>
      </c>
      <c r="B43" s="53" t="s">
        <v>144</v>
      </c>
      <c r="C43" s="58">
        <v>68391583.540000007</v>
      </c>
      <c r="D43" s="58">
        <v>0</v>
      </c>
      <c r="E43" s="58">
        <v>35359196.579999998</v>
      </c>
      <c r="F43" s="58">
        <f>C43-E43</f>
        <v>33032386.960000008</v>
      </c>
    </row>
    <row r="44" spans="1:6" x14ac:dyDescent="0.2">
      <c r="A44" s="53">
        <v>8240</v>
      </c>
      <c r="B44" s="53" t="s">
        <v>143</v>
      </c>
      <c r="C44" s="58">
        <v>0</v>
      </c>
      <c r="D44" s="58">
        <v>0</v>
      </c>
      <c r="E44" s="58">
        <v>0</v>
      </c>
      <c r="F44" s="58">
        <v>0</v>
      </c>
    </row>
    <row r="45" spans="1:6" x14ac:dyDescent="0.2">
      <c r="A45" s="53">
        <v>8250</v>
      </c>
      <c r="B45" s="53" t="s">
        <v>142</v>
      </c>
      <c r="C45" s="58">
        <v>0</v>
      </c>
      <c r="D45" s="58">
        <v>0</v>
      </c>
      <c r="E45" s="58">
        <v>0</v>
      </c>
      <c r="F45" s="58">
        <v>0</v>
      </c>
    </row>
    <row r="46" spans="1:6" x14ac:dyDescent="0.2">
      <c r="A46" s="53">
        <v>8260</v>
      </c>
      <c r="B46" s="53" t="s">
        <v>141</v>
      </c>
      <c r="C46" s="58">
        <v>0</v>
      </c>
      <c r="D46" s="58">
        <v>0</v>
      </c>
      <c r="E46" s="58">
        <v>0</v>
      </c>
      <c r="F46" s="58">
        <v>0</v>
      </c>
    </row>
    <row r="47" spans="1:6" x14ac:dyDescent="0.2">
      <c r="A47" s="53">
        <v>8270</v>
      </c>
      <c r="B47" s="53" t="s">
        <v>140</v>
      </c>
      <c r="C47" s="58">
        <v>0</v>
      </c>
      <c r="D47" s="58">
        <v>0</v>
      </c>
      <c r="E47" s="58">
        <v>0</v>
      </c>
      <c r="F47" s="58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zoomScaleNormal="100" zoomScaleSheetLayoutView="100" workbookViewId="0"/>
  </sheetViews>
  <sheetFormatPr baseColWidth="10" defaultColWidth="42.140625" defaultRowHeight="11.25" x14ac:dyDescent="0.2"/>
  <cols>
    <col min="1" max="2" width="42.140625" style="3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/>
    <col min="7" max="8" width="11.7109375" style="3" customWidth="1"/>
    <col min="9" max="16384" width="42.140625" style="3"/>
  </cols>
  <sheetData>
    <row r="1" spans="1:8" x14ac:dyDescent="0.2">
      <c r="E1" s="2" t="s">
        <v>38</v>
      </c>
    </row>
    <row r="2" spans="1:8" ht="15" customHeight="1" x14ac:dyDescent="0.2">
      <c r="A2" s="4" t="s">
        <v>35</v>
      </c>
    </row>
    <row r="3" spans="1:8" x14ac:dyDescent="0.2">
      <c r="A3" s="1"/>
    </row>
    <row r="4" spans="1:8" s="6" customFormat="1" x14ac:dyDescent="0.2">
      <c r="A4" s="5" t="s">
        <v>39</v>
      </c>
    </row>
    <row r="5" spans="1:8" s="6" customFormat="1" ht="39.950000000000003" customHeight="1" x14ac:dyDescent="0.2">
      <c r="A5" s="139" t="s">
        <v>40</v>
      </c>
      <c r="B5" s="139"/>
      <c r="C5" s="139"/>
      <c r="D5" s="139"/>
      <c r="E5" s="139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41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9" t="s">
        <v>42</v>
      </c>
      <c r="B9" s="8"/>
      <c r="C9" s="8"/>
      <c r="D9" s="8"/>
    </row>
    <row r="10" spans="1:8" s="6" customFormat="1" ht="26.1" customHeight="1" x14ac:dyDescent="0.2">
      <c r="A10" s="18" t="s">
        <v>43</v>
      </c>
      <c r="B10" s="140" t="s">
        <v>44</v>
      </c>
      <c r="C10" s="140"/>
      <c r="D10" s="140"/>
      <c r="E10" s="140"/>
    </row>
    <row r="11" spans="1:8" s="6" customFormat="1" ht="12.95" customHeight="1" x14ac:dyDescent="0.2">
      <c r="A11" s="19" t="s">
        <v>45</v>
      </c>
      <c r="B11" s="19" t="s">
        <v>46</v>
      </c>
      <c r="C11" s="19"/>
      <c r="D11" s="19"/>
      <c r="E11" s="19"/>
    </row>
    <row r="12" spans="1:8" s="6" customFormat="1" ht="26.1" customHeight="1" x14ac:dyDescent="0.2">
      <c r="A12" s="19" t="s">
        <v>47</v>
      </c>
      <c r="B12" s="140" t="s">
        <v>48</v>
      </c>
      <c r="C12" s="140"/>
      <c r="D12" s="140"/>
      <c r="E12" s="140"/>
    </row>
    <row r="13" spans="1:8" s="6" customFormat="1" ht="26.1" customHeight="1" x14ac:dyDescent="0.2">
      <c r="A13" s="19" t="s">
        <v>49</v>
      </c>
      <c r="B13" s="140" t="s">
        <v>50</v>
      </c>
      <c r="C13" s="140"/>
      <c r="D13" s="140"/>
      <c r="E13" s="140"/>
    </row>
    <row r="14" spans="1:8" s="6" customFormat="1" ht="11.25" customHeight="1" x14ac:dyDescent="0.2">
      <c r="A14" s="8"/>
      <c r="B14" s="20"/>
      <c r="C14" s="20"/>
      <c r="D14" s="20"/>
      <c r="E14" s="20"/>
    </row>
    <row r="15" spans="1:8" s="6" customFormat="1" ht="26.1" customHeight="1" x14ac:dyDescent="0.2">
      <c r="A15" s="18" t="s">
        <v>51</v>
      </c>
      <c r="B15" s="19" t="s">
        <v>52</v>
      </c>
    </row>
    <row r="16" spans="1:8" s="6" customFormat="1" ht="12.95" customHeight="1" x14ac:dyDescent="0.2">
      <c r="A16" s="19" t="s">
        <v>53</v>
      </c>
    </row>
    <row r="17" spans="1:8" s="6" customFormat="1" x14ac:dyDescent="0.2">
      <c r="A17" s="8"/>
    </row>
    <row r="18" spans="1:8" s="6" customFormat="1" x14ac:dyDescent="0.2">
      <c r="A18" s="8" t="s">
        <v>54</v>
      </c>
      <c r="B18" s="8"/>
      <c r="C18" s="8"/>
      <c r="D18" s="8"/>
    </row>
    <row r="19" spans="1:8" s="6" customFormat="1" ht="12" x14ac:dyDescent="0.2">
      <c r="A19" s="21" t="s">
        <v>153</v>
      </c>
      <c r="B19" s="8"/>
      <c r="C19" s="8"/>
      <c r="D19" s="8"/>
    </row>
    <row r="20" spans="1:8" s="6" customFormat="1" x14ac:dyDescent="0.2">
      <c r="A20" s="8"/>
      <c r="B20" s="8"/>
      <c r="C20" s="8"/>
      <c r="D20" s="8"/>
    </row>
    <row r="21" spans="1:8" s="6" customFormat="1" x14ac:dyDescent="0.2">
      <c r="A21" s="9" t="s">
        <v>55</v>
      </c>
    </row>
    <row r="22" spans="1:8" s="6" customFormat="1" x14ac:dyDescent="0.2">
      <c r="B22" s="141" t="s">
        <v>56</v>
      </c>
      <c r="C22" s="141"/>
      <c r="D22" s="141"/>
      <c r="E22" s="141"/>
      <c r="H22" s="10"/>
    </row>
    <row r="23" spans="1:8" s="6" customFormat="1" ht="22.5" x14ac:dyDescent="0.2">
      <c r="A23" s="31" t="s">
        <v>188</v>
      </c>
      <c r="B23" s="32" t="s">
        <v>184</v>
      </c>
      <c r="C23" s="33" t="s">
        <v>217</v>
      </c>
      <c r="D23" s="33" t="s">
        <v>216</v>
      </c>
      <c r="E23" s="34" t="s">
        <v>179</v>
      </c>
      <c r="F23" s="34" t="s">
        <v>219</v>
      </c>
      <c r="G23" s="34" t="s">
        <v>220</v>
      </c>
      <c r="H23" s="34" t="s">
        <v>221</v>
      </c>
    </row>
    <row r="24" spans="1:8" s="6" customFormat="1" x14ac:dyDescent="0.2">
      <c r="A24" s="11" t="s">
        <v>57</v>
      </c>
      <c r="B24" s="12" t="s">
        <v>58</v>
      </c>
      <c r="C24" s="118">
        <v>65539576</v>
      </c>
      <c r="D24" s="118">
        <v>65539576</v>
      </c>
      <c r="E24" s="119"/>
      <c r="F24" s="119"/>
      <c r="G24" s="119"/>
      <c r="H24" s="119"/>
    </row>
    <row r="25" spans="1:8" s="6" customFormat="1" x14ac:dyDescent="0.2">
      <c r="A25" s="11" t="s">
        <v>59</v>
      </c>
      <c r="B25" s="12" t="s">
        <v>60</v>
      </c>
      <c r="C25" s="118">
        <v>65539576</v>
      </c>
      <c r="D25" s="118">
        <v>65539576</v>
      </c>
      <c r="E25" s="119"/>
      <c r="F25" s="119"/>
      <c r="G25" s="119"/>
      <c r="H25" s="119"/>
    </row>
    <row r="26" spans="1:8" s="6" customFormat="1" x14ac:dyDescent="0.2">
      <c r="A26" s="11" t="s">
        <v>61</v>
      </c>
      <c r="B26" s="12" t="s">
        <v>62</v>
      </c>
      <c r="C26" s="118">
        <v>68391583.540000007</v>
      </c>
      <c r="D26" s="118">
        <v>68391583.540000007</v>
      </c>
      <c r="E26" s="119"/>
      <c r="F26" s="119"/>
      <c r="G26" s="119"/>
      <c r="H26" s="119"/>
    </row>
    <row r="27" spans="1:8" s="6" customFormat="1" x14ac:dyDescent="0.2">
      <c r="A27" s="12" t="s">
        <v>63</v>
      </c>
      <c r="B27" s="12" t="s">
        <v>64</v>
      </c>
      <c r="C27" s="118">
        <v>35743900.810000002</v>
      </c>
      <c r="D27" s="118">
        <v>52674122.469999999</v>
      </c>
      <c r="E27" s="119"/>
      <c r="F27" s="119"/>
      <c r="G27" s="119"/>
      <c r="H27" s="119"/>
    </row>
    <row r="28" spans="1:8" s="6" customFormat="1" x14ac:dyDescent="0.2">
      <c r="A28" s="12" t="s">
        <v>65</v>
      </c>
      <c r="B28" s="12" t="s">
        <v>66</v>
      </c>
      <c r="C28" s="118">
        <v>35743900.810000002</v>
      </c>
      <c r="D28" s="118">
        <v>52674122.469999999</v>
      </c>
      <c r="E28" s="119"/>
      <c r="F28" s="119"/>
      <c r="G28" s="119"/>
      <c r="H28" s="119"/>
    </row>
    <row r="29" spans="1:8" s="6" customFormat="1" x14ac:dyDescent="0.2">
      <c r="A29" s="12" t="s">
        <v>67</v>
      </c>
      <c r="B29" s="12" t="s">
        <v>68</v>
      </c>
      <c r="C29" s="118">
        <v>65539576</v>
      </c>
      <c r="D29" s="118">
        <v>65539576</v>
      </c>
      <c r="E29" s="119"/>
      <c r="F29" s="119"/>
      <c r="G29" s="119"/>
      <c r="H29" s="119"/>
    </row>
    <row r="30" spans="1:8" s="6" customFormat="1" x14ac:dyDescent="0.2">
      <c r="A30" s="12" t="s">
        <v>69</v>
      </c>
      <c r="B30" s="12" t="s">
        <v>70</v>
      </c>
      <c r="C30" s="118">
        <v>65539576</v>
      </c>
      <c r="D30" s="118">
        <v>65539576</v>
      </c>
      <c r="E30" s="119"/>
      <c r="F30" s="119"/>
      <c r="G30" s="119"/>
      <c r="H30" s="119"/>
    </row>
    <row r="31" spans="1:8" s="6" customFormat="1" x14ac:dyDescent="0.2">
      <c r="A31" s="12" t="s">
        <v>71</v>
      </c>
      <c r="B31" s="12" t="s">
        <v>72</v>
      </c>
      <c r="C31" s="118">
        <v>68391583.540000007</v>
      </c>
      <c r="D31" s="118">
        <v>68391583.540000007</v>
      </c>
      <c r="E31" s="119"/>
      <c r="F31" s="119"/>
      <c r="G31" s="119"/>
      <c r="H31" s="119"/>
    </row>
    <row r="32" spans="1:8" s="6" customFormat="1" x14ac:dyDescent="0.2">
      <c r="A32" s="12" t="s">
        <v>73</v>
      </c>
      <c r="B32" s="12" t="s">
        <v>74</v>
      </c>
      <c r="C32" s="118">
        <v>1133274.21</v>
      </c>
      <c r="D32" s="118">
        <v>18660.2</v>
      </c>
      <c r="E32" s="119"/>
      <c r="F32" s="119"/>
      <c r="G32" s="119"/>
      <c r="H32" s="119"/>
    </row>
    <row r="33" spans="1:8" s="6" customFormat="1" x14ac:dyDescent="0.2">
      <c r="A33" s="12" t="s">
        <v>75</v>
      </c>
      <c r="B33" s="12" t="s">
        <v>76</v>
      </c>
      <c r="C33" s="118">
        <v>2024843.23</v>
      </c>
      <c r="D33" s="118">
        <v>35359196.579999998</v>
      </c>
      <c r="E33" s="119"/>
      <c r="F33" s="119"/>
      <c r="G33" s="119"/>
      <c r="H33" s="119"/>
    </row>
    <row r="34" spans="1:8" s="6" customFormat="1" x14ac:dyDescent="0.2">
      <c r="A34" s="12" t="s">
        <v>77</v>
      </c>
      <c r="B34" s="12" t="s">
        <v>78</v>
      </c>
      <c r="C34" s="118">
        <v>22797929.02</v>
      </c>
      <c r="D34" s="118">
        <v>35362408.350000001</v>
      </c>
      <c r="E34" s="119"/>
      <c r="F34" s="119"/>
      <c r="G34" s="119"/>
      <c r="H34" s="119"/>
    </row>
    <row r="35" spans="1:8" s="6" customFormat="1" x14ac:dyDescent="0.2">
      <c r="A35" s="13" t="s">
        <v>79</v>
      </c>
      <c r="B35" s="13" t="s">
        <v>80</v>
      </c>
      <c r="C35" s="118">
        <v>24822772.25</v>
      </c>
      <c r="D35" s="118">
        <v>35362408.350000001</v>
      </c>
      <c r="E35" s="120"/>
      <c r="F35" s="120"/>
      <c r="G35" s="120"/>
      <c r="H35" s="120"/>
    </row>
    <row r="36" spans="1:8" s="6" customFormat="1" x14ac:dyDescent="0.2">
      <c r="A36" s="14" t="s">
        <v>81</v>
      </c>
      <c r="B36" s="14" t="s">
        <v>81</v>
      </c>
      <c r="C36" s="119"/>
      <c r="D36" s="119"/>
      <c r="E36" s="119"/>
      <c r="F36" s="119"/>
      <c r="G36" s="119"/>
      <c r="H36" s="119"/>
    </row>
    <row r="37" spans="1:8" s="6" customFormat="1" x14ac:dyDescent="0.2">
      <c r="B37" s="15" t="s">
        <v>82</v>
      </c>
      <c r="C37" s="117"/>
      <c r="D37" s="117"/>
      <c r="E37" s="117"/>
      <c r="F37" s="117"/>
      <c r="G37" s="117"/>
      <c r="H37" s="117"/>
    </row>
    <row r="38" spans="1:8" s="6" customFormat="1" ht="12" x14ac:dyDescent="0.2">
      <c r="A38" s="21" t="s">
        <v>153</v>
      </c>
      <c r="B38" s="16"/>
      <c r="C38" s="17"/>
      <c r="D38" s="17"/>
      <c r="E38" s="17"/>
      <c r="F38" s="10"/>
      <c r="G38" s="10"/>
      <c r="H38" s="10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2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Notas a los Edos Financieros</vt:lpstr>
      <vt:lpstr>ESF</vt:lpstr>
      <vt:lpstr>EA</vt:lpstr>
      <vt:lpstr>VHP</vt:lpstr>
      <vt:lpstr>EFE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2018-10-05T14:48:37Z</cp:lastPrinted>
  <dcterms:created xsi:type="dcterms:W3CDTF">2012-12-11T20:36:24Z</dcterms:created>
  <dcterms:modified xsi:type="dcterms:W3CDTF">2018-10-05T16:54:11Z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